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7710" activeTab="0"/>
  </bookViews>
  <sheets>
    <sheet name="LISTA INVEST INITIALA FEBR 2018" sheetId="1" r:id="rId1"/>
  </sheets>
  <definedNames>
    <definedName name="_xlnm.Print_Area" localSheetId="0">'LISTA INVEST INITIALA FEBR 2018'!$A$1:$I$688</definedName>
    <definedName name="_xlnm.Print_Titles" localSheetId="0">'LISTA INVEST INITIALA FEBR 2018'!$10:$13</definedName>
  </definedNames>
  <calcPr fullCalcOnLoad="1"/>
</workbook>
</file>

<file path=xl/sharedStrings.xml><?xml version="1.0" encoding="utf-8"?>
<sst xmlns="http://schemas.openxmlformats.org/spreadsheetml/2006/main" count="775" uniqueCount="583">
  <si>
    <t>CRT</t>
  </si>
  <si>
    <t>BUGET</t>
  </si>
  <si>
    <t>LOCAL</t>
  </si>
  <si>
    <t>DENUMIRE  OBIECTIV</t>
  </si>
  <si>
    <t xml:space="preserve">TOTAL  </t>
  </si>
  <si>
    <t>din  care :</t>
  </si>
  <si>
    <t>A</t>
  </si>
  <si>
    <t>LUCRARI  IN  CONTINUARE</t>
  </si>
  <si>
    <t>B</t>
  </si>
  <si>
    <t>LUCRARI  NOI</t>
  </si>
  <si>
    <t>C</t>
  </si>
  <si>
    <t>CONSILIUL  JUDETEAN  BACAU</t>
  </si>
  <si>
    <t>APARAT  PROPRIU</t>
  </si>
  <si>
    <t>I</t>
  </si>
  <si>
    <t>II</t>
  </si>
  <si>
    <t>SPITALUL JUDETEAN DE URGENTA</t>
  </si>
  <si>
    <t>LUCRARI IN CONTINUARE</t>
  </si>
  <si>
    <t>V</t>
  </si>
  <si>
    <t>LUCRARI IN COINTINUARE</t>
  </si>
  <si>
    <t>CENTRE REZIDENTIALE PENTRU COPII</t>
  </si>
  <si>
    <t>IV</t>
  </si>
  <si>
    <t>LUCRARI NOI</t>
  </si>
  <si>
    <t>SUBV</t>
  </si>
  <si>
    <t>VENITURI</t>
  </si>
  <si>
    <t>PROPRII</t>
  </si>
  <si>
    <t>CENTRE DE INGRIJIRE SI ASISTENTA SOCIALA ADULTI</t>
  </si>
  <si>
    <t xml:space="preserve">                                                                                                               </t>
  </si>
  <si>
    <t>NR.</t>
  </si>
  <si>
    <t>ALTE  CHELTUIELI   din care:</t>
  </si>
  <si>
    <t>ALTE  CHELTUIELI  din care:</t>
  </si>
  <si>
    <t>III</t>
  </si>
  <si>
    <t xml:space="preserve"> ALTE  CHELTUIELI  din care:</t>
  </si>
  <si>
    <t>SERVICIUL PUBLIC JUDETEAN DE DRUMURI  din care :</t>
  </si>
  <si>
    <t>DOTARI INDEPENDENTE</t>
  </si>
  <si>
    <t>ALOCATII</t>
  </si>
  <si>
    <t>ALTE  CHELTUIELI  din care :</t>
  </si>
  <si>
    <t>ALTE   CHELTUIELI  -   din care :</t>
  </si>
  <si>
    <t>ALTE CHELTUIELI ASIMILATE INVEST - RK, PROIECT, EXEC</t>
  </si>
  <si>
    <t xml:space="preserve"> STUDII PREFEZ./FEZAB ( DALI, EXPERT TEH. DOC. TEH-ECON )</t>
  </si>
  <si>
    <t xml:space="preserve">ALTE  CHELTUIELI  </t>
  </si>
  <si>
    <t xml:space="preserve">ALTE CHELTUIELI DE INVESTITII  </t>
  </si>
  <si>
    <t xml:space="preserve">ALTE   CHELTUIELI  </t>
  </si>
  <si>
    <t>CIAPV RACHITOASA</t>
  </si>
  <si>
    <t>CRRN DARMANESTI</t>
  </si>
  <si>
    <t>CRRPH COMANESTI</t>
  </si>
  <si>
    <t xml:space="preserve">ALTE  CHELTUIELI   </t>
  </si>
  <si>
    <t xml:space="preserve">CREDIT </t>
  </si>
  <si>
    <t>BANCAR</t>
  </si>
  <si>
    <t>BS</t>
  </si>
  <si>
    <t>DOTARI</t>
  </si>
  <si>
    <t>MII LEI</t>
  </si>
  <si>
    <t>VIII</t>
  </si>
  <si>
    <t>ACTIVITATII DE SALVAMONT</t>
  </si>
  <si>
    <t>SERVICIUL PUBLIC JUDET.PENTRU PROMOVAREA TURISMULUI SI COORDONAREA</t>
  </si>
  <si>
    <t>ALTE CHELTUIELI   din care :</t>
  </si>
  <si>
    <t>PREŞEDINTE,</t>
  </si>
  <si>
    <t>CENTRUL SCOLAR DE EDUCATIE INCLUZIVA NR.1 BACAU</t>
  </si>
  <si>
    <t>SCOALA GIMNAZIALA SPECIALA "MARIA MONTESSORI" BACAU</t>
  </si>
  <si>
    <t>ACHIZITII MUZEALE</t>
  </si>
  <si>
    <t>VI</t>
  </si>
  <si>
    <t>AUTOTURISM</t>
  </si>
  <si>
    <t>CRESTEREA CAPACIT. PORTANTE SI MODERNIZARE PISTA DE DECOLARE SI ATERIZARE</t>
  </si>
  <si>
    <t xml:space="preserve"> MODERNIZAREA SI DEZVOLTAREA INFRASTRUCTURII DE TRANSPORT AERIAN</t>
  </si>
  <si>
    <t>DOTARI INDEPENDENTE: din care</t>
  </si>
  <si>
    <t>STUDII PENTRU OBTINEREA AUTORIZATIEI DE GOSPODARIRE A APELOR PENTRU OBIECTIV</t>
  </si>
  <si>
    <t>SERVICIUL PUBLIC DE PROTECTIA PLANTELOR</t>
  </si>
  <si>
    <t>CENTRUL DE SERVICII SOCIALE GHIOCELUL BACAU</t>
  </si>
  <si>
    <t>CRRN RACACIUNI</t>
  </si>
  <si>
    <t>CRRPD TARGU OCNA</t>
  </si>
  <si>
    <t>EXECUTIE LUCRARI</t>
  </si>
  <si>
    <t>IX</t>
  </si>
  <si>
    <t>JUDETUL BACAU</t>
  </si>
  <si>
    <t>SORIN BRASOVEANU</t>
  </si>
  <si>
    <t>CR HENRI COANDA</t>
  </si>
  <si>
    <t>RK  REABILITARE TERMICA PAVILION ASISTATI - DOCUMENTATIE TEHNICA, EXEC. LUCRARI, CHELT CONEXE</t>
  </si>
  <si>
    <t>CRRPH UNGURENI</t>
  </si>
  <si>
    <t>CRRPD CONDORUL BACAU</t>
  </si>
  <si>
    <t>GENERATOR CURENT ELECTRIC</t>
  </si>
  <si>
    <t>APARAT PROPRIU</t>
  </si>
  <si>
    <t>INSTRUMENT MUZICAL - ACORDEON</t>
  </si>
  <si>
    <t>INSTRUMENT MUZICAL - TROMPETA</t>
  </si>
  <si>
    <t>LICENTE, PROGRAME INFORMATICE</t>
  </si>
  <si>
    <t xml:space="preserve"> STUDII PREFEZ./FEZAB ( DALI, EXPERT TEH. DOC. TEH-ECON )+ LUCRARI RK</t>
  </si>
  <si>
    <t>DOCUMENTATIE TEHNICO ECONOMICA PSI SI LUCRARI DE INTERVENTII</t>
  </si>
  <si>
    <t>X</t>
  </si>
  <si>
    <t>CREDIT</t>
  </si>
  <si>
    <t>BUGETAR</t>
  </si>
  <si>
    <t>2=3+4+5+6+7</t>
  </si>
  <si>
    <t>INCUBATOR TIP INSOLETTECALEO 5 BUC</t>
  </si>
  <si>
    <t>NEBULIZATOR - 2 BUC/UPU (PEDIARIE)</t>
  </si>
  <si>
    <t>APARAT PRESTERILIZARE CU ULTRASUNETE -1 BUC/UPU (STOMATOLOGIE)</t>
  </si>
  <si>
    <t>ELECTROCAUTER -1 BUC/UPU (STOMATOLOGIE)</t>
  </si>
  <si>
    <t>APARAT STERILIZAT PLOSTI - 1 BUC/UPU</t>
  </si>
  <si>
    <t>AGITATOR PLACI IMUNOSEROLOGIE</t>
  </si>
  <si>
    <t>APARAT ANESTEZIE  CU CAPNOGRAF</t>
  </si>
  <si>
    <t>APARAT NEBULIZARE DEZINFECTIE SI STERILIZARE</t>
  </si>
  <si>
    <t xml:space="preserve">APARATE ANESTEZIE </t>
  </si>
  <si>
    <t>CONCENTRATOARE DE OXIGEN</t>
  </si>
  <si>
    <t>CRIOTOM</t>
  </si>
  <si>
    <t>CURATATOR (BAIE) CU ULTRASUNETE</t>
  </si>
  <si>
    <t>DOPPLER VASCULAR</t>
  </si>
  <si>
    <t>ECHIPAMENT GAZ CROMATOGRAF</t>
  </si>
  <si>
    <t>ELECTROCAUTER /PLATFORMA ELECTROCHIRURGICALA</t>
  </si>
  <si>
    <t>FRIGIDER TIP VITRINA FRIGORIFICA</t>
  </si>
  <si>
    <t>FRIGIDER PENTRU STOCAREA UNEI UNITATI DE SANGE</t>
  </si>
  <si>
    <t>IMPRIMANTA PENTRU ECOGRAF - 1BUC</t>
  </si>
  <si>
    <t>INSTALATIE (MODUL) DE COLORARE HISTOPATOLOGIE</t>
  </si>
  <si>
    <t>LAMPA FOTOTERAPIE LUMINA ALBASTRA</t>
  </si>
  <si>
    <t>LAMPA FRONTALA</t>
  </si>
  <si>
    <t>LUPE EXAMINARE PT CITIRE PLACI(STEREOSCOPICE)</t>
  </si>
  <si>
    <t>MASA ORTOPEDICA APLICARE GIPS</t>
  </si>
  <si>
    <t>MICROSCOAPE  - 2BUC</t>
  </si>
  <si>
    <t>MICROSCOP HISTOPATOLOGIE</t>
  </si>
  <si>
    <t>MONITOARE FUNCTII VITALE - 30BUC</t>
  </si>
  <si>
    <t>MONITOR CURARA TOF - 1BUC</t>
  </si>
  <si>
    <t>MOTOR CHIRURGICAL CU ACUMULATORI, ACCES, ALEZOARE, FIERASTRAU OSCILANT - 1BUC</t>
  </si>
  <si>
    <t>OSTEODENSITOMETRU - 1BUC</t>
  </si>
  <si>
    <t>OTOSCOP CU FIBRA OPTICA HEINE BETA 200</t>
  </si>
  <si>
    <t>OXIGENATOR PORTABIL</t>
  </si>
  <si>
    <t xml:space="preserve">PAT TERAPIE INTENSIVA </t>
  </si>
  <si>
    <t>POMPA NUTRITIE - 1BUC</t>
  </si>
  <si>
    <t>REZECTOSCOP</t>
  </si>
  <si>
    <t xml:space="preserve">SINOPTOFOR </t>
  </si>
  <si>
    <t>SISTEM AUTOMAT DE TURNARE A PLACILOR CU MEDIU DE CULTURA (MICROBIOLOGIE)</t>
  </si>
  <si>
    <t>SISTEM COLORARE AUTOMATA A FROTIURILOR</t>
  </si>
  <si>
    <t>SISTEM DE INCALZIRE A LICHIDELOR PERFUZATE</t>
  </si>
  <si>
    <t xml:space="preserve">SOFT TISSUE 3.4 MM-INSTRUMENTAR </t>
  </si>
  <si>
    <t>STATIV VERTICAL PENTRU INST. DE ROENGENDIAGNOSTIC</t>
  </si>
  <si>
    <t>STIMULATOR EXTERN</t>
  </si>
  <si>
    <t>UNITATE DOZARE AUTONOMA</t>
  </si>
  <si>
    <t>UNITATEA LAPORASCOPICA  - 1BUC</t>
  </si>
  <si>
    <t>UPS</t>
  </si>
  <si>
    <t>BOBCAT-MASINA PT CURATAT DRUMURI+ACCESORII CURATAT DRUMURI</t>
  </si>
  <si>
    <t>MASINA DE SPALAT SI DEZINFECTAT INSTRUMENTAR</t>
  </si>
  <si>
    <t>MASINA DE USCAT MOPURI</t>
  </si>
  <si>
    <t>MINICAR-MASINA ELECTRICA PT TRANSPORT</t>
  </si>
  <si>
    <t>LICENTA PC - 40 BUC</t>
  </si>
  <si>
    <t>STRUCTURA CATAPETEASMA, EXECUTIE SI CHELTUIELI CONEXE</t>
  </si>
  <si>
    <t>USI DECORATIVE, PROCURARE, MONTAJ SI CHELTUIELI CONEXE</t>
  </si>
  <si>
    <t>PLAN DE AMENAJARE A TERITORIULUI JUDETULUI BACAU</t>
  </si>
  <si>
    <t>REACTUALIZARE DOCUMENTATIE TEHNICO-ECONOMICA PENTRU REST DE EXECUTAT DECORATIUNI SI</t>
  </si>
  <si>
    <t>PLAN DE MENTINERE A CALITATII AERULUI</t>
  </si>
  <si>
    <t>PLAN JUDETEAN DE GESTIONARE A DESEURILOR</t>
  </si>
  <si>
    <t>LUCRARI DE INTERVENTII (LUCRARI DE CONSTRUIRE, CONSOLIDARE, MODIFICARE,EXTINDERE, REABILITARE</t>
  </si>
  <si>
    <t>TERMICA) LA IMOBILUL SITUAT IN MUNICIPIUL BACAU STR.9 MAI NR.104-DOCUMENTATII TEHNICO-ECON</t>
  </si>
  <si>
    <t>CHELTUIELI CONEXE SI EXECUTIE LUCRARI</t>
  </si>
  <si>
    <t>ACHIZITIE IMOBIL "CASA VASILE ALECSANDRI" STR. GEORGE APOSTU NR.3</t>
  </si>
  <si>
    <t>EXPERTIZA TEHNICA A PERFORMANTELOR ENERGETICE, DOCUMENTATII DE AVIZARE A LUCRARILOR</t>
  </si>
  <si>
    <t>DE INTERVENTIE SI CHELTUIELI CONEXE LA CONSTRUCTIILE AFLATE IN PROPRIETATEA CONS JUDETEAN BC</t>
  </si>
  <si>
    <t>A IMOBILULUI "CASA NR.2" DIN MUNICIPIUL BACAU STR. HENRI COANDA NR.2 (ARHIVA+SPATII DEPOZITARE</t>
  </si>
  <si>
    <t>SI BIROURI</t>
  </si>
  <si>
    <t>RK CLADIRE A/A1 PARC INDUSTRIAL HIT DOCUMENTATII TEHNICO-ECON, AVIZE, ACORDURI,CHELT CONEXE</t>
  </si>
  <si>
    <t>SI EXECUTIE</t>
  </si>
  <si>
    <t>NOUA BIBLIOTECA JUDETEANA - DOCUMENTATII TEHNICO-ECONOMICE SI CHELTUIELI CONEXE</t>
  </si>
  <si>
    <t xml:space="preserve">PROIECT AXA RUTIERA STRATEGICA 3 NEAMT-BACAU DJ 207D LIMITA JUDET NEAMT-TRAIAN - DN 2F </t>
  </si>
  <si>
    <t>KM 28+000-50+254, DJ 241 LIMITA JUDET VRANCEA-PODU TURCULUI-IZVORUL BERHECIULUI KM 25+000-</t>
  </si>
  <si>
    <t xml:space="preserve">ACHIZITIE TERENURI AFERENTE EXPROPRIERII PENTRU CAUZA DE UTILITATE PUBLICA LA LUCRARILE DE </t>
  </si>
  <si>
    <t>DEZVOLTARE A INFRASTRUCTURII AEROPORTUARE - SISTEM BALIZAJ PE DIRECTIA 16 LA PISTA DE</t>
  </si>
  <si>
    <t>DECOLARE/ATERIZARE AEROPORTUL INTERNATIONAL "GEORGE ENESCU" BACAU</t>
  </si>
  <si>
    <t>DOTARE SALA SEDINTE PALAT ADMINISTRATIV CU SISTEM INTEGRAT PREZENTARI MULTIMEDIA</t>
  </si>
  <si>
    <t>SISTEM DE VEHICUL AERIAN FARA ECHIPAJ UMAN LA BORD TIP UAV - 1 BUC</t>
  </si>
  <si>
    <t>TOCATOR DESEURI MEDICALE</t>
  </si>
  <si>
    <t>CRESTEREA EFICIENTEI ENERGETICE IN CLADIRILE PUBLICE- FILARMONICA MIHAIL JORA BACAU</t>
  </si>
  <si>
    <t>DOCUMENTATIE TEHN-ECON, EXECUTIE LUCRARI DE INTERVENTIE SI CHELT CONEXE LA OBIECTIVUL</t>
  </si>
  <si>
    <t>ANGAJ</t>
  </si>
  <si>
    <t>FD</t>
  </si>
  <si>
    <t>NER</t>
  </si>
  <si>
    <t>INVESTITII IN SERVICII SOCIALE COMUNITARE PENTRU PERSOANE ADULTE CU DEZABILITATI IN</t>
  </si>
  <si>
    <t xml:space="preserve">DOCUMENTATIE TEHNICO ECONOMICA, EXECUTIE LUCRARI DE INTERVENTIE SI CHELTUIELI CONEXE </t>
  </si>
  <si>
    <t>DOCUMENTATIE TEHNICO ECONOMICA, EXECUTIE LUCRARI DE INTERVENTIE SI CHELTUIELI CONEXE LA</t>
  </si>
  <si>
    <t xml:space="preserve">DOCUMENTATIE TEHNICO ECONOMICA SI CHELTUIELI CONEXE CONSTRUIRE POD PE DJ 243 B LA </t>
  </si>
  <si>
    <t>MEDELENI KM 62+920</t>
  </si>
  <si>
    <t>LA MEDELENI, KM 62+920</t>
  </si>
  <si>
    <t>DOCUMENTATIE CADASTRALA PENTRU DJ 117 LIVEZI DN 11- PODURI, KM 0+000-36+867</t>
  </si>
  <si>
    <t>OBIECTIVUL-REABILITARE SI MODERNIZARE DJ 119, BACAU-FARAOANI KM 1+680 KM 12+300</t>
  </si>
  <si>
    <t>OBIECTIVUL-REABILITARE SI MODERNIZARE DJ 156 B, BUHUSI-BLAGESTI-POIANA NEGUSTORULUI</t>
  </si>
  <si>
    <t>OBIECTIVUL-REABILITARE SI MODERNIZARE DJ 241C VALEA MARE-LIMITA JUDET NEAMT, KM 4+050</t>
  </si>
  <si>
    <t>KM 6+938-LIMITA JUDET NEAMT-LIPOVA-LIMITA JUDET VASLUI, KM 9+450-KM 24+110, L=17,548 KM</t>
  </si>
  <si>
    <t>OBIECTIVUL "RK LA POD PESTE RAUL BISTRITA PE DJ 207 G LETEA VECHE KM 7+452 JUDETUL BACAU"</t>
  </si>
  <si>
    <t>DOCUMENTATIE TEHNICO ECONOMICA EXECUTIE LUCRARI DE INTERVENTIE SI CHELTUIELI  CONEXE LA</t>
  </si>
  <si>
    <t>OBIECTIVUL "RK LA POD PESTE RAUL BISTRITA PE DJ 156 B LA BLAGESTI KM 1+002 JUDETUL BACAU"</t>
  </si>
  <si>
    <t>OBIECTIVUL "RK LA POD PESTE PARAUL RACATAU PE DJ 252 LA UNGURENI KM 114+180 JUDET BACAU"</t>
  </si>
  <si>
    <t>OBIECTIVUL "RK LA POD PESTE PARAUL UZ PE DJ 123 LA DARMANESTI KM 48+571 JUDETUL BACAU"</t>
  </si>
  <si>
    <t>PE GRUPE DE INVESTITII, PE SURSE DE FINANTARE</t>
  </si>
  <si>
    <t>SI ORDONATORI TERTIARI DE CREDITE</t>
  </si>
  <si>
    <t>OBIECTIVUL-CONSOLIDARE DJ 156 H BUHUSI RUNC KM 4+700 CU ZIDURI DE SPRIJIN</t>
  </si>
  <si>
    <t>CONSTRUIRE POD PE DJ 252 F KM 7+292 LA GARLA ANEI COMUNA UNGURENI</t>
  </si>
  <si>
    <t>"POD PESTE RAUL BISTRITA PE DJ. 207 G LETEA VECHE"</t>
  </si>
  <si>
    <t>"POD PESTE RAUL BISTRITA PE DJ. 156 B LA BLAGESTI</t>
  </si>
  <si>
    <t>"POD PESTE PARAUL RACATAU PE DJ. 252 LA UNGURENI"</t>
  </si>
  <si>
    <t>"POD PESTE PARAUL UZ PE DJ.123 LA DARMANESTI"</t>
  </si>
  <si>
    <t>OBIECTIVUL "CONSTRUIRE POD PE DJ 252 F KM 7+292 LA GARLA ANEI, COMUNA UNGURENI"</t>
  </si>
  <si>
    <t>OBIECTIVUL  "CONSOLIDARE DRUM CU ZID DE SPRIJIN PE DJ 252 BUHOCI BIBIRESTI KM 121+630"</t>
  </si>
  <si>
    <t>OBIECTIVUL "RECALIBRARE ALBIE PODURI SI REABILITARE PODURI PE DJ 241 KM 30+115, 31+735, 39+075</t>
  </si>
  <si>
    <t>39+620, 40+648, 44+065, 46+545, 54+840, 56+135, 71+880, 72+970, 76+875"</t>
  </si>
  <si>
    <t>DOCUMENTATIE TEHNICO ECONOMICA SI CHELT CONEXE CONEXE-CONSTRUIRE POD PE DJ 243 B</t>
  </si>
  <si>
    <t>BASASTI, KM 0+706 KM 16+470, L=15,764 KM</t>
  </si>
  <si>
    <t>OBIECTIVUL "REABILITAREA DRUMULUI DE ACCES CATRE MONUMENTUL EROILOR DE PE MAGURA OCNEI</t>
  </si>
  <si>
    <t>DIN ORASUL TARGU OCNA, RESPECTIV DJ 116C DE LA KM 0+300 LA KM 2+580"</t>
  </si>
  <si>
    <t>OBIECTIVUL "REABILITARE DJ 116 BARSANESTI (DN 11)-TG. OCNA, KM 0+000 LA KM 10+850, JUD BACAU"</t>
  </si>
  <si>
    <t>OBIECTIVUL "REFACERE POD PE DJ 115 KM 7+980 LA MANASTIREA CASIN JUDET BACAU"</t>
  </si>
  <si>
    <t>OBIECTIVUL "REABILITARE PODURI PE DJ 241 A LA KM 64+311, 65+607, 86+050, KM 89+050, KM 97+420</t>
  </si>
  <si>
    <t>JUDETUL BACAU"</t>
  </si>
  <si>
    <t>OBIECTIVUL "REABILITARE PODURI PE DJ 117 INTRE KM 17+000 SI 21+180 JUDETUL BACAU"</t>
  </si>
  <si>
    <t>"CONSTRUIRE PODET DALAT PE DJ 116 KM 23+463 COMUNA OITUZ JUDETUL BACAU</t>
  </si>
  <si>
    <t>DOCUMENTATIE CADASTRALA PENTRU DJ 119 KM 0+000-51+726</t>
  </si>
  <si>
    <t>DOCUMENTATIE CADASTRALA PENTRU DJ 243 B KM 23+350-33+900, KM 48+900-77+493</t>
  </si>
  <si>
    <t>OBIECTIVUL "CONSOLIDARE DJ 241 A CU ZIDURI DE SPRIJIN, KM 64+662,5-KM 64+717,5, KM 64+697,5</t>
  </si>
  <si>
    <t>KM 65+027,5. KM 65+029,5-KM 65+064,5 KM 72+160,5-KM 72+185,5, KM 72+219-KM 72+289, KM 72+222-</t>
  </si>
  <si>
    <t>KM 72+277, KM 74+578-KM 74+663, KM 75+206-KM 75+321"</t>
  </si>
  <si>
    <t>OBIECTIVUL "CONSOLIDARE DJ 241 KM 25+550 LA 25+630 SI REGULARIZAREA ALBIEI RAULUI ZELETIN</t>
  </si>
  <si>
    <t>LOCALITATEA PODU TURCULUI"</t>
  </si>
  <si>
    <t>OBIECTIVUL "MODERNIZARE DJ 117 KM 14+950-KM 17+000 L=2,05 KM JUDETUL BACAU</t>
  </si>
  <si>
    <t>ACHIZITIE CALCULATOR</t>
  </si>
  <si>
    <t>ALTE CHELTUIELI ASIMILATE INVEST - RK, PROIECT, EXEC LUCRARI</t>
  </si>
  <si>
    <t>AUTOUTILITARA</t>
  </si>
  <si>
    <t>CALCULATOARE CU LICENTE (5 BUC)</t>
  </si>
  <si>
    <t xml:space="preserve">ACTUALIZARE SF ALIMENTARE CU APA SUPLIMENTARA PARTIA DE SCHI NEMIRA LOCALITATEA </t>
  </si>
  <si>
    <t>SLANIC MOLDOVA JUDETUL BACAU PROIECT TEHNIC, EXECUTIE LUCRARI CHELTUIELI CONEXE</t>
  </si>
  <si>
    <t xml:space="preserve">DOCUMENTATIE DE AVIZARE A LUCRARILOR DE INTERVENTIE IN VEDEREA DEMOLARII IMOBILELOR </t>
  </si>
  <si>
    <t>SITUATE IN SLANIC MOLDOVA PUNCT BRIGADA SILVICA SI CHELTUIELI CONEXE</t>
  </si>
  <si>
    <t xml:space="preserve">DOCUMENTATIE TEHNICO ECONOMICA SI EXECUTIE MODERNIZARE SISTEM DE ILUMINAT TRASEU </t>
  </si>
  <si>
    <t>TELESCAUN DE LA PARTIA DE SCHI NEMIRA DIN SLANIC MOLDOVA</t>
  </si>
  <si>
    <t>VEHICUL PENTRU TOATE TIPURILE DE TEREN (ATV)</t>
  </si>
  <si>
    <t>REFUGII MONTANE - 2 BUC</t>
  </si>
  <si>
    <t>TUNURI DE ZAPADA - 3 BUC</t>
  </si>
  <si>
    <t>LICENTE CALCULATOR - 4 BUC</t>
  </si>
  <si>
    <t>LUCRARI DE DESFIINTARE MAGAZIE PESTICIDE SI GHERETA PAZA (DEPOZIT SASCUT) - DOCUMENTATIE</t>
  </si>
  <si>
    <t>TEHNICO ECONOMICA, EXECUTIE LUCRARI SI CHELTUIELI CONEXE</t>
  </si>
  <si>
    <t>LAPTOP</t>
  </si>
  <si>
    <t>MULTIFUNCTIONALA</t>
  </si>
  <si>
    <t>TOBA - 1 BUC</t>
  </si>
  <si>
    <t>CLARINET - 1 BUC</t>
  </si>
  <si>
    <t>CORN - 1 BUC</t>
  </si>
  <si>
    <t>PACHET SISTEM SONORIZARE</t>
  </si>
  <si>
    <t>AMENAJARE SI IMPREJMUIRE PROPRIETATE, COMPLEX MUZEAL STIINTELE NATURII "ION BORCEA" ALEEA</t>
  </si>
  <si>
    <t>PARCULUI NR.9 MUNICIPIUL BACAU, JUDETUL BACAU-DOCUMENTATII TEHNICO ECONOMICA, EXECUTIE</t>
  </si>
  <si>
    <t>LUCRARI SI CHELTUIELI CONEXE</t>
  </si>
  <si>
    <t>CONSTRUIRE ATELIER DE TAMPLARIE COMPLEX MUZEAL STIINTELE NATURII "ION BORCEA"  ALEEA</t>
  </si>
  <si>
    <t xml:space="preserve"> ALEEA PARCULUI NR.9 BACAU DOCUMENTATIE TEHNICO ECONOMICA, EXECUTIE LUCRARI SI CHELT CONEXE</t>
  </si>
  <si>
    <t>REAMPLASARE RETEA SI REFACERE BRANSAMENT APA PENTRU COMPLEX MUZEAL DE STIINTELE NATURII</t>
  </si>
  <si>
    <t>DESFIINTARE CONSTRUCTIE C1-LABORATOR SITUAT IN CURTEA OBSERVATORULUI ASTRONOMIC "VICTOR</t>
  </si>
  <si>
    <t>ANESTIN" DIN STR ION GHELU DESTELNICA NR.8-10,MUNICIPIUL BACAU, JUDET BACAU</t>
  </si>
  <si>
    <t>"ION BORCEA" LOCALIT BACAU DOCUMENTATIE TEHNICO ECONOMICA, EXECUTIE LUCRARI SI CHELT CONEXE</t>
  </si>
  <si>
    <t>DOCUMENTATIE TEHNICO ECONOMICA, EXECUTIE LUCRARI SI CHELTUIELI CONEXE</t>
  </si>
  <si>
    <t>ACHIZITII LICENTE ANTIVIRUS</t>
  </si>
  <si>
    <t>ACHIZITII ANIMALE, NATURALIZATE, MULAJE, LAMPI PROIECTOARE DIGITALE SI ALTE MATER EXPOZITII</t>
  </si>
  <si>
    <t>ACHIZITII FILME DOCUMENTARE FULLDOME PENTRU PLANETARIU</t>
  </si>
  <si>
    <t xml:space="preserve"> LUCRARI DE PREVENIRE, ASIGURAREA SECURITATII LA INCENDIU, CLADIRE MUZEU </t>
  </si>
  <si>
    <t>REAMENAJARE ACCES SI IMPREJMUIRE TEREN LA MUZEUL DE ARTA STR.N TITULESCU NR.23, MUNICIPIUL</t>
  </si>
  <si>
    <t>BACAU, JUDETUL BACAU-NR. INVENTAR 10312-DOCUMENTATII TEHNICO ECONOMICE, CHELTUIELI CONEXE</t>
  </si>
  <si>
    <t>INLOCUIRE ACOPERIS LA CASA MEMORIALA NICU ENEA MONUMENT ISTORIC CLASA B, STR NICU ENEA NR.31</t>
  </si>
  <si>
    <t>MUNICIPIUL BACAU, JUDETUL BACAU-NR.INVENTAR 10315-DOCUMENTATII TEHNICO ECON, CHELT CONEXE</t>
  </si>
  <si>
    <t>DESFIINTARE CLADIRE C1 IN CARE A FUNCTIONAT SECTIA DE ETNOGRAFIE, STR. NICOLAE TITULESCU NR.23</t>
  </si>
  <si>
    <t>MUNICIPIUL BACAU, JUDETUL BACAU-NR.INVENTAR 10302-DOCUMENTATII TEHNICO ECONOMICA, CHELTUIELI</t>
  </si>
  <si>
    <t>CONEXE, EXECUTIE LUCRARI</t>
  </si>
  <si>
    <t>RK EXECUTIE LUCRARI DE REPARATII LA BAZINUL DE APA CU STATIE HIDROFOR SI STATIE POMPE CARE</t>
  </si>
  <si>
    <t>ASIGURA REZERVA DE APA OBLIGATORIE IN CAZ DE INCENDIU COMUNA CU BCR, COTA PARTE 50%</t>
  </si>
  <si>
    <t>EXPERTIZA TEHNICA LA MUZEUL DE ARTA STR.N TITULESCU NR.23 NR. INVENTAR-10312</t>
  </si>
  <si>
    <t>UMIDIFICATOARE 2 BUC</t>
  </si>
  <si>
    <t>APARAT AER CONDITIONAT (ACHIZITIE SI MONTAJ) SALI EXPOZITIE MUZEUL DE ARTA 2 BUC</t>
  </si>
  <si>
    <t>VITRINE EXPOZITII TEMPORARE - 20 BUC</t>
  </si>
  <si>
    <t>ASCENSOR SPECIAL - LIFT PENTRU SCARI MUZEUL DE ARTA - PERSOANE CU DIZABILITATI</t>
  </si>
  <si>
    <t>DOCUMENTATIE TEHNICO ECONOMICA, LUCRARI RK, DOCUMENTE AVIZE</t>
  </si>
  <si>
    <t>DESFIINTARE CONSTRUCTII MAGAZIE C5( CABINA POARTA SPATE), MAGAZIE C7, MAGAZIE C8, BECI</t>
  </si>
  <si>
    <t xml:space="preserve"> SERA, BAZIN VAR- DOCUMENTATIE TEHNICO ECONOMICA, EXECUTIE LUCRARI SI CHELTUIELI CONEXE</t>
  </si>
  <si>
    <t>ANVELOPARE TERMICA CLADIRE INTERNAT C12 - DOCUMENTATIE TEHNICO ECONOMICA, EXECUTIE</t>
  </si>
  <si>
    <t>SCHELA</t>
  </si>
  <si>
    <t>FREZA DE ZAPADA</t>
  </si>
  <si>
    <t>CONSTRUIRE MAGAZIE BUNURI MATERIALE SCOALA GIMNAZIALA SPECIALA "MARIA MONTESSORI"</t>
  </si>
  <si>
    <t xml:space="preserve">STR HENRI COANDA NR.4 MUNICIPIUL BACAU, JUDETUL BACAU- DOCUMENTATIE TEHNICO ECONOMICA, </t>
  </si>
  <si>
    <t>EXECUTIE LUCRARI SI CHELTUIELI CONEXE</t>
  </si>
  <si>
    <t>DOCUMETATIE TEHNICO ECONOMICA PENTRU CONSTRUIREA UNEI MAGAZII DE BUNURI MATERIALE IN MUNICIPIUL</t>
  </si>
  <si>
    <t>BACAU, STR. HENRI COANDA NR.4 SI CHELTUIELI CONEXE AVIZE EXTERTIZE</t>
  </si>
  <si>
    <t>ANVELOPARE TERMICA CLADIREA INTERNAT C12- DOCUMENTATIE TEHNICO ECONOMICA, EXECUTIE LUCRARI</t>
  </si>
  <si>
    <t>SI CHELTUIELI CONEXE</t>
  </si>
  <si>
    <t>LICENTE PENTRU CALCULATOARE/LAPTOP - 10 BUC (5 LICENTE PENTRU SISTEM DE OPERARE SI 5 LICENTE</t>
  </si>
  <si>
    <t>PENTRU SISTEMUL DE APLICATIE</t>
  </si>
  <si>
    <t>DOCUMENTATIE TEHNICO ECONOMICA, EXECITIE LUCRARI DE INTERVENTIE SI CHELTUIELI CONEXE LA</t>
  </si>
  <si>
    <t>OBIECTIVUL-CONSOLID POD PE DJ 119 KM 39+853 SI CONSOLIDARE VERSANT, LOCALITATEA GURA VAII</t>
  </si>
  <si>
    <t>RK C11 (CLADIRE ATELIERE) PENTRU LABORATOR MEDICINA LEGALA, DOCUMENTATIE TEHNICO ECONOMICA</t>
  </si>
  <si>
    <t>EXECUTIE LUCRARI, CHELTUIELI CONEXE</t>
  </si>
  <si>
    <t>RK REABILITARE SECTIE GASTROENTEROLOGIE DOCUMENTATIE TEHNICO ECONOMICA CHELTUIELI CONEXE</t>
  </si>
  <si>
    <t>RK-MODERNIZARE-DOTARE BLOC OPERATOR (SALI OPERATII) CONSTRUIRE SCARA EXTERIOARA SI SPATII</t>
  </si>
  <si>
    <t>TEHNICE DOCUMENTATIE TEHNICO ECONOMICA CHELTUIELI CONEXE</t>
  </si>
  <si>
    <t>RK STATIE POMPARE SI REZERVOARE APA, INLOCUIRE ECHIPAMENTE TEHNOLOGICE, INSTALATII</t>
  </si>
  <si>
    <t>RK CLADIRI MAGAZII C21, C22, C23 DOCUMENTATII  TEHNICO ECONOM CHELTUIELI CONEXE</t>
  </si>
  <si>
    <t>APA, INCENDIU SI EXECUTARE REZERVOR NOU, DOCUM TEHNICO ECONOM CHELT CONEXE</t>
  </si>
  <si>
    <t>RK STATIE AER COMPRIMAT SI DISTRIBUIRE PANA LA CLADIRI, DOCUM TEHNICO ECONOM CHELT CONEXE</t>
  </si>
  <si>
    <t>LUCRARI DE MODERNIZARE, SECURIZARE SI EXTINDERE RETEA SISTEM INFORMATIC - DOCUMENTATIE TEHNICO</t>
  </si>
  <si>
    <t>ECONOMICA, EXECUTIE LUCRARI SI CHELTUIELI CONEXE</t>
  </si>
  <si>
    <t>MODERNIZAREA SI EXTINDEREA RETELEI DE CURENT VITAL SI A GENERATOARELOR DE CURENT</t>
  </si>
  <si>
    <t>RK STATIE OXIGEN C19 DOCUMENTATIE TEHNICO ECONOMICA CHELTUIELI CONEXE</t>
  </si>
  <si>
    <t>DOCUMENTATIE TEHNICO ECONOMICA EXECUTIE LUCRARI SI CHELTUIELI CONEXE</t>
  </si>
  <si>
    <t>LUCRARI MODERNIZARE EXTINDERE, DOTARE INFRASTRUCTURA UNITATE DE PRIMIRI URGENTE REALIZARE</t>
  </si>
  <si>
    <t>HELIPORT DOCUMENTATIE TEHNICO ECONOMICA EXECUTIE LUCRARI SI CHELTUIELI CONEXE</t>
  </si>
  <si>
    <t>RK CLADIRE SECTIE OFTALMOLOGIE DOCUM TEHNICO ECONOMICA EXECUTIE LUCRARI SI CHELTUIELI CONEXE</t>
  </si>
  <si>
    <r>
      <t xml:space="preserve">RK AMENAJARE, EXTINDERE SI REABILITARE TERMICA CLADIRE SPITAL VECHI - </t>
    </r>
    <r>
      <rPr>
        <b/>
        <sz val="10"/>
        <rFont val="Arial"/>
        <family val="2"/>
      </rPr>
      <t>CNI</t>
    </r>
  </si>
  <si>
    <t>RK CLADIRE ATELIERE TEHNICE C10 DOCUM TEHNICO ECONOMICA EXECUTIE LUCRARI SI CHELTUIELI CONEXE</t>
  </si>
  <si>
    <t xml:space="preserve">LUCRARI DE MODERNIZARE SI REAMENAJARE PAVILION MEDICO CHIRURGICAL DOCUM TEHNICO ECONOMICA </t>
  </si>
  <si>
    <t xml:space="preserve"> EXECUTIE LUCRARI SI CHELTUIELI CONEXE</t>
  </si>
  <si>
    <t>RK CENTRALA TERMICA, INLOCUIRE UTILAJE SI RETELE TERMICE - DOCUMENTATIE TEHNICO ECONOMICA</t>
  </si>
  <si>
    <t>LUCRARI DE EXTINDERE SI DOTARE BUNCAR NOU COMPARTIMENT RADIOTERAPIE - DOCUMENTATII TEHNICO</t>
  </si>
  <si>
    <t>ECONOMICA EXECUTIE LUCRARI SI CHELTUIELI CONEXE</t>
  </si>
  <si>
    <t>LUCRARI DE INTERVENTII IN VEDEREA SCHIMBARII DESTINATIEI CLADIRE SECTIE HIV-SIDA IN CLADIRE SECTIE</t>
  </si>
  <si>
    <t>ONCOLOGIE DOCUMENTATII TEHNICO ECONOMICA EXECUTIE LUCRARI SI CHELTUIELI CONEXE</t>
  </si>
  <si>
    <t>COMPRESOR USCAT-1BUC STOMATOLOGIE UPU</t>
  </si>
  <si>
    <t>UNIT DENTAR -1 BUC/UPU (STOMATOLOGIE)</t>
  </si>
  <si>
    <t>APARATURA MEDICALA - COFINANTARE 10 %  -  din care</t>
  </si>
  <si>
    <t>ANALIZOR GAZE SANGUINE</t>
  </si>
  <si>
    <t>ANALIZOR MARKERI CARDIACI</t>
  </si>
  <si>
    <t>AP. LASER +MAGNEOTERAPIE</t>
  </si>
  <si>
    <t xml:space="preserve">AP. PT. LIMFMASAJ </t>
  </si>
  <si>
    <t>APARAT CU AER CALD PENTRU  INCALZIT PACIENTI</t>
  </si>
  <si>
    <t>APARAT CURATAT SI DEZINFECTAT PLOSTILE</t>
  </si>
  <si>
    <t>APARAT DE RESPIRAT CU AER COMPRIMAT SI BUTELIE DE REZERVA</t>
  </si>
  <si>
    <t>APARAT DEXA PENTRU DEPISTARE OSTEOPOROZA</t>
  </si>
  <si>
    <t>APARAT DOPPLER CONTINU</t>
  </si>
  <si>
    <t>APARAT EKG</t>
  </si>
  <si>
    <t xml:space="preserve">APARAT ELECTROTERAPIE CU 4 CANALE </t>
  </si>
  <si>
    <t>APARAT EXPANDAT PIELEA</t>
  </si>
  <si>
    <t xml:space="preserve">APARAT FOTOTERAPIE UVB BANDA INGUSTA </t>
  </si>
  <si>
    <t>APARAT MULTIFUNCTIONAL REABILITARE MARCHY HG 7000</t>
  </si>
  <si>
    <t>APARAT RADIOLOGIE MOBILA C-ARM REPERAJ INTRAOPERATOR</t>
  </si>
  <si>
    <t>APARAT RX FIX MONOBLOC PENTRU URGENTE</t>
  </si>
  <si>
    <t>APARAT RX MOBIL NEONATOLOGIE</t>
  </si>
  <si>
    <t>APARAT STEPPER KETTLER -RECUPERARE MEDICALA</t>
  </si>
  <si>
    <t>APARAT TRACTIUNE AUTOTRAC 460</t>
  </si>
  <si>
    <t>APARAT VENTILATIE ATI CU IOT SI CPAP CU BUTELIE</t>
  </si>
  <si>
    <t xml:space="preserve">APARAT VENTILATIE MECANICA </t>
  </si>
  <si>
    <t>APARAT VENTILATIE TERAPIE INTENSIVA SI TRANSPORT PACIENTI</t>
  </si>
  <si>
    <t>ASPIRATOR SECRETII FIX/MOBIL</t>
  </si>
  <si>
    <t xml:space="preserve">AUDIOMETRU </t>
  </si>
  <si>
    <t>AUTOCLAV</t>
  </si>
  <si>
    <t>AUTOCLAV 50 L</t>
  </si>
  <si>
    <t>AUTOKERATOREFRACTOMETRU</t>
  </si>
  <si>
    <t>BANDA ELECTROPNEUMATICA TOURNIQUET (SISTEM TOURNIQUET AUTOMATIC)</t>
  </si>
  <si>
    <t xml:space="preserve">BANDA HEMOSTATICA CU TENSIUNE CONTROLATA </t>
  </si>
  <si>
    <t>BIOMICROSCOP</t>
  </si>
  <si>
    <t xml:space="preserve">CANAPEA MASAJ PICASSO 4 SECTIUNI </t>
  </si>
  <si>
    <t xml:space="preserve">CAPILAROMETRU </t>
  </si>
  <si>
    <t xml:space="preserve">CARDIOTOGRAF </t>
  </si>
  <si>
    <t>CARUCIOR DE RESUSCITARE</t>
  </si>
  <si>
    <t>CENTRIFUGA LABORATOR</t>
  </si>
  <si>
    <t>CISTOSCOP</t>
  </si>
  <si>
    <t>COLPOSCOP</t>
  </si>
  <si>
    <t>COMPUTER TOMOGRAF SIMULATOR CU MINIM 32 SLICE-URI</t>
  </si>
  <si>
    <t xml:space="preserve">DEFIBRILATOR </t>
  </si>
  <si>
    <t>DEFIBRILATOR  BIFAZIC CU EKG</t>
  </si>
  <si>
    <t>DEFIBRILATOR CU PACEMAKER EXTERN (PORTABIL)</t>
  </si>
  <si>
    <t>DEFIBRILATOR CU PADELE PEDIATRICE SI AEDS</t>
  </si>
  <si>
    <t>DERMATOM (ELECTRODERMATOM)</t>
  </si>
  <si>
    <t xml:space="preserve">ECO DOPPLER </t>
  </si>
  <si>
    <t xml:space="preserve">ECOGRAF </t>
  </si>
  <si>
    <t>ECOGRAF CU 2 SONDE SI SISTEM DOPPLER COLOR</t>
  </si>
  <si>
    <t>ECOGRAF PORTABIL CU SONDA PT CORD SI VASE</t>
  </si>
  <si>
    <t>ELECTROCARDIOGRAF FIX/ MOBIL /PORTABIL CU 6-12 DERIVATII</t>
  </si>
  <si>
    <t xml:space="preserve">ELECTROCAUTER </t>
  </si>
  <si>
    <t>ELECTROCAUTER (APARAT ELECTROCOAGULARE BIPOLARA)</t>
  </si>
  <si>
    <t>ELECTROCAUTER CU RADIOFRECVENTA</t>
  </si>
  <si>
    <t>ELECTROCAUTER PEDIATRIC</t>
  </si>
  <si>
    <t>ELEVATOR RIDICARE PACIENT CU/FARA TARGA SI HAM</t>
  </si>
  <si>
    <t xml:space="preserve">FIBROSCAN </t>
  </si>
  <si>
    <t>FIBROSCOP RINO LARINGIAN /STORZ</t>
  </si>
  <si>
    <t>GASTROFIBROSCOP MOBIL</t>
  </si>
  <si>
    <t>HISTEROSCOP</t>
  </si>
  <si>
    <t>HOLTER EKG</t>
  </si>
  <si>
    <t>HOLTER TA</t>
  </si>
  <si>
    <t xml:space="preserve">INCUBATOR  </t>
  </si>
  <si>
    <t xml:space="preserve">INCUBATOR TIP CALEO </t>
  </si>
  <si>
    <t>INJECTOMATE</t>
  </si>
  <si>
    <t>LAMPA SCIALITICA / CHIRURGICALA DE OPERATIE</t>
  </si>
  <si>
    <t>LARINGOSCOP PEDIATRIC CU LAME 1.2.3.4</t>
  </si>
  <si>
    <t>MAMOGRAF DIGITAL</t>
  </si>
  <si>
    <t>MASA CHIRURGICALA CU ACCESORII</t>
  </si>
  <si>
    <t>MASA CHIRURGICALA CU EXTENSIE ORTOPEDIE</t>
  </si>
  <si>
    <t>MASA DE LUCRU PENTRU GIPS</t>
  </si>
  <si>
    <t>MASA ELONGATIE 4 SEGMENTE</t>
  </si>
  <si>
    <t>MASA OPERATIE</t>
  </si>
  <si>
    <t>MASA OPERATIE ADAPTABILA FLUOROSCOP</t>
  </si>
  <si>
    <t>MASA OPERATIE ARTICULATA NEUROCHIRIRGIE</t>
  </si>
  <si>
    <t>MASA OPERATIE CU MULTIPLE GRADE DE LIBERTATE</t>
  </si>
  <si>
    <t>MASA RESUSCITARE AIR SHIELDS (INCUBATOR DESCHIS )</t>
  </si>
  <si>
    <t>MASA TRATAMENT  CU SISTEM INCHIDERE</t>
  </si>
  <si>
    <t>MICROSCOP OPERATOR</t>
  </si>
  <si>
    <t>MONITOR MEDICAL TFT 21'' (ENDOSCOPIE)</t>
  </si>
  <si>
    <t>MOTOR ORTOPEDIC</t>
  </si>
  <si>
    <t>NISA CU FLUX LAMINAR</t>
  </si>
  <si>
    <t>OFTALMOSCOP BETA HEINE  200</t>
  </si>
  <si>
    <t>OSCILOMETRU</t>
  </si>
  <si>
    <t xml:space="preserve">PACHET STATIE STERILIZARE MATERNITATE </t>
  </si>
  <si>
    <t>PAT MOBIL HIDRAULIC/ ELECTRIC / TELECOMANDA</t>
  </si>
  <si>
    <t>PISTOL PENTRU BIOPSIE</t>
  </si>
  <si>
    <t>PH METRU</t>
  </si>
  <si>
    <t>POMPA PERFUZIE (INFUZOMAT)</t>
  </si>
  <si>
    <t xml:space="preserve">POMPA SAN ELECTRICA </t>
  </si>
  <si>
    <t>POMPA VOLUMAT</t>
  </si>
  <si>
    <t>SINUSOSCOP 70 GRADE</t>
  </si>
  <si>
    <t>SISTEM GAZ CROMATOGRAF</t>
  </si>
  <si>
    <t xml:space="preserve">SISTEM INFUZARE LICHIDE SUB PRESIUNE </t>
  </si>
  <si>
    <t>SISTEM TERAPIE CU PRESIUNE NEGATIVA</t>
  </si>
  <si>
    <t>SPECTROMETRU DE MASA</t>
  </si>
  <si>
    <t xml:space="preserve">STATIE CENTRALA MONITORIZARE </t>
  </si>
  <si>
    <t>STATIE MODULARA INCLUDERE IN PARAFINA</t>
  </si>
  <si>
    <t>STERILIZATOR CU AER CALD</t>
  </si>
  <si>
    <t>SUPORT ATASARE APARAT AUTOTRAC  BFT</t>
  </si>
  <si>
    <t>TARGA TRANSPORT PACIENT</t>
  </si>
  <si>
    <t>TRUSA INSTRUMENTE, AUTOCLAVABILA</t>
  </si>
  <si>
    <t xml:space="preserve">TRUSA LARINGOSCOPIE  CU FIBRA OPTICA CU 3 LAME </t>
  </si>
  <si>
    <t>URETEROSCOPFLEXIBIL/SEMIRIGID</t>
  </si>
  <si>
    <t>VENTILATOR NOU NASCUTI, COPII SI ADULT</t>
  </si>
  <si>
    <t>VIDEOBRONHOSCOP</t>
  </si>
  <si>
    <t>VIDEOLARINGOSCOP PENTRU ADULTI/COPII</t>
  </si>
  <si>
    <t>AUTOUTILITARA TRANSPORT</t>
  </si>
  <si>
    <t>COMPLET CORT DE DECONTAMINARE PERSONAL</t>
  </si>
  <si>
    <t>COSITOARE IARBA</t>
  </si>
  <si>
    <t>LISA HIDRAULICA 2500 KG</t>
  </si>
  <si>
    <t>MARMITE CAPACITATE 150 L</t>
  </si>
  <si>
    <t>MASINA DE SPALAT MOPURI SI LAVETE</t>
  </si>
  <si>
    <t>MASINA DE SPALAT PARDOSEALA</t>
  </si>
  <si>
    <t>MIXER PLANETER, CUVA DIN INOX, 3 VITEZE, CAPACITATE 10L SI ACCESORII.</t>
  </si>
  <si>
    <t>SUFLANTE/ASPIRATOARE FRUNZE</t>
  </si>
  <si>
    <t>TOCATOR LEGUME CAPACITATE MARE</t>
  </si>
  <si>
    <t>MULTIFUNCTIONAL XEROX WORKCENTRE 3615</t>
  </si>
  <si>
    <t>FORMAREA SPECIALISTILOR MEDICALI IN VEDEREA IMBUNATATIRII ASISTENTEI MEDICALE PEDIATRICE</t>
  </si>
  <si>
    <t xml:space="preserve">PENTRU PACIENTI CU DIABET ZAHARAT TIP 1 PEDIDIAB COMPONENTA 1 FORMAREA </t>
  </si>
  <si>
    <t>PERSONALULUI IMPLICAT IN IMPLEMENTAREA PROGRAMELOR PRIORITARE DE SANATATE</t>
  </si>
  <si>
    <t>AXA PRIORITARA INCLUZIUNE SOCIALA SI COMBATEREA SARACIEI OPERATIUNEA</t>
  </si>
  <si>
    <t>IMBUNATATIREA NIVELULUI DE COMPETENTE AL PROFESIONISTILOR DIN SECTORUL</t>
  </si>
  <si>
    <t>MEDICAL :</t>
  </si>
  <si>
    <t xml:space="preserve"> - COMPUTER PORTABIL - 10 BUC</t>
  </si>
  <si>
    <t xml:space="preserve"> - MULTIFUNCTIONALA - 1 BUC</t>
  </si>
  <si>
    <t xml:space="preserve"> - APARAT HEMOGLOBINA GLICOLIZATA - 2 BUC</t>
  </si>
  <si>
    <t>ELECTROMIOGRAF (EMG)</t>
  </si>
  <si>
    <t xml:space="preserve">SISTEM AUTOMAT DE DIAGNOSTIC RAPID AL PROBELOR MICROBIENE (INOCULARE, </t>
  </si>
  <si>
    <t>OBIECTIVUL  MODERNIZARE DJ 241C VALEA MARE-LIMITA JUDET NEAMT KM 4+050-KM 6+938 LIMITA</t>
  </si>
  <si>
    <t xml:space="preserve"> </t>
  </si>
  <si>
    <t>JUDET NEAMT-LIPOVA-LIMITA JUDET VASLUI KM 9+450-KM 24+110, L=17,548 KM (TRONSOANELE KM 10+400</t>
  </si>
  <si>
    <t>KM 14+927 KM 17+830-KM 20+730 L=7,427 KM</t>
  </si>
  <si>
    <t>INSTALATII DETECTARE SEMNALIZARE SI AVERTIZARE INCENDIU CLADIRE SEDIU STR. GHIOCEILOR NR.4</t>
  </si>
  <si>
    <t>INSTALATII DETECTARE SEMNALIZARE SI AVERTIZARE INCENDIU CLADIRE COMPLEX DRAGOS VODA</t>
  </si>
  <si>
    <t>USCATOR PROFESIONAL 2 BUC</t>
  </si>
  <si>
    <t>REABILITARE TERMICA COMPLEX DRAGOS VODA DOCUMENTATIE TEHNICO ECONOMICA SI CHELT CONEXE</t>
  </si>
  <si>
    <t xml:space="preserve"> DOCUMENTATIE TEHNICO ECONOMICA SI CHELT CONEXE</t>
  </si>
  <si>
    <t>RK RECOMPARTIMENTARE, AMENAJARE SPATII DIN CLADIREA INTERNAT P+3E  DIN STR HENRI COANDA NR.4</t>
  </si>
  <si>
    <t>MUNICIPIUL BACAU JUD BACAU  DOCUMENTATIE TEHNICO ECONOMICA SI CHELT CONEXE</t>
  </si>
  <si>
    <t>EXPERTIZA TEHNICA INSTALATII SOLARA DE PE CLADIRE CANTINASTR. HENRI COANDA</t>
  </si>
  <si>
    <t>CENTRUL DE SERVICII SOCIALE ALEXANDRA ONESTI</t>
  </si>
  <si>
    <t>EXPERTIZA TEHNICA INSTALATII SOLARA DE PE CLADIRE PAVILION 2 STR. ADRIAN PAUNESCU NR.1</t>
  </si>
  <si>
    <t>CENTRALA TERMICA MURALA IN CONDENSATIE 2 BUC</t>
  </si>
  <si>
    <t>RETEAUA DE APARTAMENTE CASA MEA BACAU</t>
  </si>
  <si>
    <t>CUPTOR ELECTRIC PENTRU PATISERIE</t>
  </si>
  <si>
    <t>MALAXOR</t>
  </si>
  <si>
    <t>COMUNA TAMASI JUD BACAU COD 119325 DIN CADRULPOR 2014-2020 APEL DE PROIECTE POR/8/8.1/8.3/B/1</t>
  </si>
  <si>
    <t>1.1</t>
  </si>
  <si>
    <t>CONSTRUIREA A 4 LOCUINTE PROTEJATE PENTRU PERSOANE ADULTE CU DIZABILITATI IN COMUNA TAMASI</t>
  </si>
  <si>
    <t>1.2</t>
  </si>
  <si>
    <t>REABILITARE MODERNIZARE SI EXTINDERE CLADIRE EXISTENTA PENTRU INFIINTAREA UNUI CENTRU DE ZI</t>
  </si>
  <si>
    <t>PENTRU PERSOANE ADULTE CU DIZABILITATI IN COMUNA TAMASI</t>
  </si>
  <si>
    <t>SERVICII SOCIALE ALTERNATIVE PENTRU PERSOANE ADULTE CU DIZABILITATI COD 119324 APEL DE PROIECTE</t>
  </si>
  <si>
    <t>POR/8/8.1/8.3/B/1</t>
  </si>
  <si>
    <t>2.1</t>
  </si>
  <si>
    <t>CONSTRUIREA A 4 LOCUINTE PROTEJATE PENTRU PERSOANE ADULTE CU DIZABILITATI IN COMUNA RACACIUNI</t>
  </si>
  <si>
    <t>2.2</t>
  </si>
  <si>
    <t>PENTRU PERSOANE ADULTE CU DIZABILITATI IN COMUNA RACACIUNI</t>
  </si>
  <si>
    <t>ROBOT TAIAT LEGUME</t>
  </si>
  <si>
    <t>POMPA DE APA</t>
  </si>
  <si>
    <t>CATER PENTRU PASAT LEGUME</t>
  </si>
  <si>
    <t>MASINA DE TOCAT CARNE</t>
  </si>
  <si>
    <t>INFRASTRUCTURA SOCIALA COMUNITARA PENTRU PERSOANELE ADULTE CU DEZABILITATI COD PROIECT</t>
  </si>
  <si>
    <t>119326 APEL DE PROIECTE POR/8/8.1/8.3/B/1</t>
  </si>
  <si>
    <t>CONSTRUIREA A 3 LOCUINTE PROTEJATE PENTRU PERSOANE ADULTE CU DIZABILITATI IN MUN. MOINESTI</t>
  </si>
  <si>
    <t>PENTRU PERSOANE ADULTE CU DIZABILITATI IN MUNICIPIUL MOINESTI</t>
  </si>
  <si>
    <t>SERVICII COMUNITARE PENTRU PERSOANE ADULTE CU DIZABILITATI COD 119327 DIN CADRUL POR 2014-2020</t>
  </si>
  <si>
    <t>APEL DE PROIECTE POR/8/8.1/8.3/B/1</t>
  </si>
  <si>
    <t>CONSTRUIREA A 4 LOCUINTE PROTEJATE PENTRU PERSOANE ADULTE CU DIZABILITATI IN ORASUL TG OCNA</t>
  </si>
  <si>
    <t>PENTRU PERSOANE ADULTE CU DIZABILITATI IN ORASUL TG OCNA</t>
  </si>
  <si>
    <t>MASINA DE SPALAT PROFESIONALA</t>
  </si>
  <si>
    <t>USCATOR DE RUFE PROFESIONAL</t>
  </si>
  <si>
    <t>MOTOCULTIVATOR</t>
  </si>
  <si>
    <t>CIAPD COMANESTI</t>
  </si>
  <si>
    <t>RK AMENAJARE MANSARDA IN POD EXISTENT CLADIRE CENTRU STR, V ALECSANDRI NR.1A</t>
  </si>
  <si>
    <t>CRRN PIETRICICA COMANESTI</t>
  </si>
  <si>
    <t>CENTRALA TERMICA IN CONDENSATIE</t>
  </si>
  <si>
    <t>CAZAN PENTRU CENTRALA TERMICA</t>
  </si>
  <si>
    <t>CIAPD COSTACHIE NEGRI TARGU OCNA</t>
  </si>
  <si>
    <t>MASINA DE GATIT CU HOTA PROFESIONALA</t>
  </si>
  <si>
    <t>INSTALATIE DE SEMNALIZARE INCENDIU CU ACOPERIRE TOTALA</t>
  </si>
  <si>
    <t>INSTALATIE DESFUMARE</t>
  </si>
  <si>
    <t>CITO MIORITA PARINCEA</t>
  </si>
  <si>
    <t>DULAP FRIGORIFIC</t>
  </si>
  <si>
    <t>IMPRIMANTA</t>
  </si>
  <si>
    <t>SERVER</t>
  </si>
  <si>
    <t>IMPRIMANTA A3</t>
  </si>
  <si>
    <t>CALCULATOR CU MONITOR LED SI DVD-ROM / LICENTA ANTIVIRUS/LICENTA CALCULATOR</t>
  </si>
  <si>
    <t>SERVICII DE EXPERTIZA TEHNICA A CONSTR CU DESTINATIE CENTRU RADIO (C3) STR.GEORGE BACOVIA NR.57</t>
  </si>
  <si>
    <t>ELABORARE DOCUMENTATIE TEHNICO ECONOMICA SI CHELTUIELI CONEXE PENTRU AMENAJAREA UNEI</t>
  </si>
  <si>
    <t xml:space="preserve">CONSTRUCTII AVAND DESTINATIA DE DEPOZIT PENTRU PASTRAREA TEMPORARA A MUNITIEI DESCOPERITE </t>
  </si>
  <si>
    <t>RAMASA DIN TIMPUL CONFLICTELOR MILITARE</t>
  </si>
  <si>
    <t>VESTA ANTISCHIJA - 4 BUC</t>
  </si>
  <si>
    <t>AUTOSPECIALA DE TEREN DOTATA CU INSTALATIE DE STINGERE - 1 BUC</t>
  </si>
  <si>
    <t>SONAR 3D - 1 BUC</t>
  </si>
  <si>
    <t>TRANSPALET MANUAL - 4 BUC</t>
  </si>
  <si>
    <t>BARCA DE SALVARE PENTRU APE INGHETATE - 1 BUC</t>
  </si>
  <si>
    <t>INSTALATIE PORTABILA DE POTABILIZARE A APEI - 1 BUC</t>
  </si>
  <si>
    <t>KIT SUPRAVEGHERE VIDEO CU 16 CAMERE DE EXTERIOR - 1 BUC</t>
  </si>
  <si>
    <t>SERVER PENTRU SISTEM DE VIDEOCONFERINTA - 1 BUC</t>
  </si>
  <si>
    <t>GENERATOR TRIFAZAT 380V - 1 BUC</t>
  </si>
  <si>
    <t>SISTEM INFORMATIC PORTABIL (LAPTOP) - 5 BUC</t>
  </si>
  <si>
    <t>CAMERA CU TERMOVIZIUNE - 1 BUC</t>
  </si>
  <si>
    <t>SISTEM VIDEOPROIECTOR SI TABLA INTERACTIVA - 1 BUC</t>
  </si>
  <si>
    <t>SCANER A3 COLOR - 1 BUC</t>
  </si>
  <si>
    <t>SURSA ALIMENTARE PENTRU CENTRALA TELEFONICA MX-ONE - 2 BUC</t>
  </si>
  <si>
    <t>EXEC. LUCRARI CATEDRALA ORTODOXA "INALTAREA DOMNULUI" BACAUSI CHELTUIELI CONEXE</t>
  </si>
  <si>
    <t>AMENAJARI INTERIOARE LA CATEDRALA ORTODOXA "INALTAREA DOMNULUI" BACAU SI CHELT CONEXE</t>
  </si>
  <si>
    <t>PLAN URBANISTIC ZONAL PENTRU DEZVOLTAREA AEROPORTULUI INTERNATIONAL "GEORGE ENESCU" BACAU</t>
  </si>
  <si>
    <t>CAP. 84.02   TRANSPORTURI</t>
  </si>
  <si>
    <t>LUCRARI DE INTERVENTII - REABILITARE SI MODERNIZARE LA CLADIREA VIVARIU BACAU SI CHELTUIELI CONEXE</t>
  </si>
  <si>
    <t>LUCRARI  IN CONTINUARE</t>
  </si>
  <si>
    <t>CRESTEREA CAPACITATII PORTANTE SI MODERNIZAREA PISTEI DE DECOLARE ATERIZARE SI A SUPRAFETELOR</t>
  </si>
  <si>
    <t>DE MISCARE AFERENTE LA AEROPORTUL INTERNATIONAL "GEORGE ENESCU" BACAU</t>
  </si>
  <si>
    <t xml:space="preserve"> DOCUMENTATII TEHNICO-ECONOMICE SI CHELTUIELI CONEXE</t>
  </si>
  <si>
    <t>PROIECT LUCRARI DE MODERNIZARE, EXTINDERE, DOTARE INFRASTRUCTURA UNITATE DE PRIMIRI</t>
  </si>
  <si>
    <t>URGENTE, REALIZARE HELIPORT - SPITALUL JUDETEAN  DE URGENTA BACAU</t>
  </si>
  <si>
    <t>CONSOLIDARE IMOBIL LOT 5 CALEA MARASESTI NR.12, MUNICIPIUL BACAU, JUDETUL BACAU</t>
  </si>
  <si>
    <t>ALFA SI CHELTUIELI CONEXE</t>
  </si>
  <si>
    <t xml:space="preserve">COTA PARTE CONFORM OG NR.20/1994 PENTRU PARTEA DE IMOBIL IN CARE FUNCTIONEAZA GALERIILE </t>
  </si>
  <si>
    <t>RK DOCUMENTATII TEHNICO-ECONOMICE SI EXECUTIE LUCRARI PENTRU PUNEREA IN SIGURANTA</t>
  </si>
  <si>
    <t>REABILITARE SISTEM DE CONTORIZARE PARC INDUSTRIAL HIT-DOCUMENTATII TEHNICO ECONOMICE</t>
  </si>
  <si>
    <t>OBTINEREA AVIZELOR/ACORDURILOR, CHELTUIELI CONEXE SI EXECUTIE</t>
  </si>
  <si>
    <t>SISTEM ACCES CU CARTELA</t>
  </si>
  <si>
    <t>ECHIPAMENTE IT, LICENTE, RETEA STRUCTURATA SI AUDIT SISTEM INFORMATIC, COPIATOARE</t>
  </si>
  <si>
    <t>APARAT AUDIO SI VIDEO DE INREGISTRARE SI REDARE</t>
  </si>
  <si>
    <t>CENTRALA TELEFONICA SEDIUL 2 UNIRII</t>
  </si>
  <si>
    <t>SCENA</t>
  </si>
  <si>
    <t>PROIECTE POR 20144-2020 - AXA PRIORITARA 6  -  (58)</t>
  </si>
  <si>
    <r>
      <t xml:space="preserve">83+368 SI DJ 241A IZVORUL BERHECIULUI-SECUIENI KM 64+250-78+114 </t>
    </r>
    <r>
      <rPr>
        <b/>
        <sz val="8"/>
        <color indexed="10"/>
        <rFont val="Arial"/>
        <family val="2"/>
      </rPr>
      <t>COD SMIS 112047</t>
    </r>
  </si>
  <si>
    <t>ACTUALIZARE MASTER PLAN IN SECTORUL DE APA SI APA UZATA IN JUDETUL BACAU</t>
  </si>
  <si>
    <t>PROIECTE PNDL  -  (71)</t>
  </si>
  <si>
    <t>REABILITARE SI MODERNIZARE DJ 123 LIMITA JUDET HARGHITA-VALEA UZULUI-DARMANESTI-DN 12 A</t>
  </si>
  <si>
    <t>KM 41+000-62+103 JUDET BACAU SECTOR DE DRUM STUDIAT DE LA KM 44+800 LA KM 51+100 PE O LUNGIME</t>
  </si>
  <si>
    <t>DE 6,30 KM-DOCUMENTATIE TEHNICO ECONOMICA, EXECUTIE LUCRARI SI CHELTUIELI CONEXE</t>
  </si>
  <si>
    <t>REABILITARE SI MODERNIZARE DJ 117 PODURI, KM 17+000-21+180 L=4,180 KM JUDETUL BACAU</t>
  </si>
  <si>
    <t>REABILITARE SI MODERNIZARE DJ 119 KM 25+740-27+993 LA CIUCANI JUDETUL BACAU</t>
  </si>
  <si>
    <t>REABILITARE SI MODERNIZARE DJ 252 C TATARASTI-CORBASCA KM 8+022-23+088 JUDETUL BACAU</t>
  </si>
  <si>
    <t>MODERNIZARE DJ 241 B PADURENI GODOVANA KM 2+370-17+800 JUDETUL BACAU</t>
  </si>
  <si>
    <t>MODERNIZARE DJ. 243 B KM 33+900-48+900 MOTOSENI-STANISESTI JUDETUL BACAU</t>
  </si>
  <si>
    <t>MODERNIZARE DJ 252 A KM 7+450-14+856 HORGESTI-RACATAUL DE JOS {DJ 252 B) JUDETUL BACAU</t>
  </si>
  <si>
    <t>PLAN URBANISTIC ZONAL PENTRU BIBLIOTECA JUDETEANA BACAU</t>
  </si>
  <si>
    <t>INITIAL 80-20=60</t>
  </si>
  <si>
    <t>INITIAL 100-50=50</t>
  </si>
  <si>
    <t>CONSTRUIRE TERMINAL MULTIMODAL BACAU DOCUMENTATII TEHNICO ECONOMICESI CHELTUIELI CONEXE</t>
  </si>
  <si>
    <t>R K  PEDIATRIE CORP A SI B LA SITALUL JUDETEAN DE URGENTA BACAU DOCUMENTATII TEHBNICO ECONOMICE</t>
  </si>
  <si>
    <t>AUTORITATI PUBLICE  -  CAP. 51.02.71  din  care:</t>
  </si>
  <si>
    <t>CAP.54.02.71 -ALTE SERVICII PUBLICE GENERALE</t>
  </si>
  <si>
    <t>CAP. 60.02.71 - APARARE -  CMJ  din  care:</t>
  </si>
  <si>
    <t xml:space="preserve">CAP. 61.02.71 - ORDINE PUBLICA  SI SIGURANTA NATIONALA - ISU BACAU </t>
  </si>
  <si>
    <t>CULTURA, RECREERE SI RELIGIE  -  CAP. 67.02.71</t>
  </si>
  <si>
    <t>CAP. 70.02.71 -  LOCUINTE SERVICII SI DEZVOLTARE PUBLICA  din  care:</t>
  </si>
  <si>
    <t>CAP. 74. 02.71 -   MEDIU  din  care:</t>
  </si>
  <si>
    <t>DIRECTIA JUD.DE EVID.PERSOANELOR  -  CAP. 54.02.51</t>
  </si>
  <si>
    <t>INVATAMANT  SPECIAL  -  CAP. 65.02.71</t>
  </si>
  <si>
    <t xml:space="preserve"> SANATATE  -  CAP. 66.02.51</t>
  </si>
  <si>
    <t>BIBLIOTECA JUDETEANA "C. STURDZA" (71)</t>
  </si>
  <si>
    <t>ANSAMBLUL FOLCLORIC BUSUIOCUL (51)</t>
  </si>
  <si>
    <t>FILARMONICA "MIHAIL JORA" BACAU (51)</t>
  </si>
  <si>
    <t>COMPLEXUL MUZEAL  "IULIAN ANTONESCU" (51)</t>
  </si>
  <si>
    <t>COMPLEXUL MUZEAL DE STIINTELE NATURII " ION BORCEA " (51)</t>
  </si>
  <si>
    <t>CULTURA, RECREERE SI RELIGIE  -  CAP. 67.02.51/71</t>
  </si>
  <si>
    <t>ASIGURARI SI ASISTENTA SOCIALA  -  CAP. 68.02.71</t>
  </si>
  <si>
    <t>AGRICULTURA SI SILVICULTURA  - CAP. 83.02.51</t>
  </si>
  <si>
    <t>RA AEROPORTUL INTERNATIONAL GEORGE ENESCU BACAU (55)</t>
  </si>
  <si>
    <t xml:space="preserve">TRANSPORTURI  -   CAP.  84.02.71 / 55           </t>
  </si>
  <si>
    <t>ALTE ACTIUNI ECONOMICE - CAP. 87.02.51</t>
  </si>
  <si>
    <t>PROGRAMUL DE INVESTITII AL JUDETULUI BACAU  -  PE ANUL 2018</t>
  </si>
  <si>
    <t>INITIAL 3.957 MODIF 1.235 PE 13.02.2018</t>
  </si>
  <si>
    <r>
      <t>RK CLADIRE CENTRU SCOLAR - C11 -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DOCUM TEHNICO ECON, EXECUTIE  LUCRARI, CHELT CONEXE</t>
    </r>
    <r>
      <rPr>
        <b/>
        <sz val="8"/>
        <color indexed="10"/>
        <rFont val="Arial"/>
        <family val="2"/>
      </rPr>
      <t xml:space="preserve">  -  PNDL</t>
    </r>
  </si>
  <si>
    <t>DIRECTOR EXECUTIV</t>
  </si>
  <si>
    <t>GABRIELA MITREA</t>
  </si>
  <si>
    <t>INTOCMIT</t>
  </si>
  <si>
    <t>MIOARA MITRI</t>
  </si>
  <si>
    <t xml:space="preserve"> SEDINTA      16 .02.2018</t>
  </si>
  <si>
    <t>LAPTOP + LICENTE SISTEM AUDIO ACCESORII - 16 BUC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</si>
</sst>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[$-418]d\ mmmm\ yyyy"/>
    <numFmt numFmtId="175" formatCode="#,##0.00;[Red]#,##0.00"/>
    <numFmt numFmtId="176" formatCode="#,##0;[Red]#,##0"/>
    <numFmt numFmtId="177" formatCode="#,##0.00_ ;\-#,##0.00\ "/>
    <numFmt numFmtId="178" formatCode="_(* #,##0.000_);_(* \(#,##0.000\);_(* &quot;-&quot;??_);_(@_)"/>
    <numFmt numFmtId="179" formatCode="_(* #,##0.0000_);_(* \(#,##0.0000\);_(* &quot;-&quot;??_);_(@_)"/>
    <numFmt numFmtId="180" formatCode="_(* #,##0.00000_);_(* \(#,##0.00000\);_(* &quot;-&quot;??_);_(@_)"/>
  </numFmts>
  <fonts count="62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5"/>
      <name val="Arial"/>
      <family val="2"/>
    </font>
    <font>
      <sz val="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00B0F0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86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33" borderId="0" xfId="0" applyFill="1" applyAlignment="1">
      <alignment/>
    </xf>
    <xf numFmtId="0" fontId="1" fillId="0" borderId="0" xfId="0" applyFont="1" applyBorder="1" applyAlignment="1">
      <alignment horizontal="center"/>
    </xf>
    <xf numFmtId="0" fontId="2" fillId="13" borderId="10" xfId="0" applyFont="1" applyFill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13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0" fillId="34" borderId="12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9" fillId="0" borderId="2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21" xfId="0" applyFont="1" applyBorder="1" applyAlignment="1">
      <alignment/>
    </xf>
    <xf numFmtId="0" fontId="2" fillId="33" borderId="15" xfId="0" applyFont="1" applyFill="1" applyBorder="1" applyAlignment="1">
      <alignment horizontal="center"/>
    </xf>
    <xf numFmtId="0" fontId="9" fillId="33" borderId="19" xfId="0" applyFont="1" applyFill="1" applyBorder="1" applyAlignment="1">
      <alignment/>
    </xf>
    <xf numFmtId="0" fontId="2" fillId="33" borderId="19" xfId="0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10" fillId="34" borderId="15" xfId="0" applyFont="1" applyFill="1" applyBorder="1" applyAlignment="1">
      <alignment horizontal="center"/>
    </xf>
    <xf numFmtId="0" fontId="57" fillId="34" borderId="19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left"/>
    </xf>
    <xf numFmtId="0" fontId="9" fillId="0" borderId="20" xfId="0" applyFont="1" applyBorder="1" applyAlignment="1">
      <alignment horizontal="left"/>
    </xf>
    <xf numFmtId="0" fontId="2" fillId="13" borderId="17" xfId="0" applyFon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0" fontId="9" fillId="33" borderId="20" xfId="0" applyFont="1" applyFill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13" borderId="19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left"/>
    </xf>
    <xf numFmtId="0" fontId="1" fillId="34" borderId="24" xfId="0" applyFont="1" applyFill="1" applyBorder="1" applyAlignment="1">
      <alignment horizontal="center"/>
    </xf>
    <xf numFmtId="0" fontId="2" fillId="13" borderId="19" xfId="0" applyFont="1" applyFill="1" applyBorder="1" applyAlignment="1">
      <alignment horizontal="right"/>
    </xf>
    <xf numFmtId="0" fontId="2" fillId="13" borderId="1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34" borderId="25" xfId="0" applyFont="1" applyFill="1" applyBorder="1" applyAlignment="1">
      <alignment horizontal="center"/>
    </xf>
    <xf numFmtId="0" fontId="1" fillId="34" borderId="26" xfId="0" applyFont="1" applyFill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19" borderId="15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19" borderId="19" xfId="0" applyFont="1" applyFill="1" applyBorder="1" applyAlignment="1">
      <alignment horizontal="center"/>
    </xf>
    <xf numFmtId="0" fontId="2" fillId="13" borderId="15" xfId="0" applyFont="1" applyFill="1" applyBorder="1" applyAlignment="1">
      <alignment horizontal="center"/>
    </xf>
    <xf numFmtId="0" fontId="3" fillId="35" borderId="19" xfId="0" applyFont="1" applyFill="1" applyBorder="1" applyAlignment="1">
      <alignment horizontal="center"/>
    </xf>
    <xf numFmtId="0" fontId="2" fillId="13" borderId="18" xfId="0" applyFont="1" applyFill="1" applyBorder="1" applyAlignment="1">
      <alignment horizontal="center"/>
    </xf>
    <xf numFmtId="0" fontId="3" fillId="35" borderId="27" xfId="0" applyFont="1" applyFill="1" applyBorder="1" applyAlignment="1">
      <alignment horizontal="center"/>
    </xf>
    <xf numFmtId="0" fontId="10" fillId="34" borderId="17" xfId="0" applyFont="1" applyFill="1" applyBorder="1" applyAlignment="1">
      <alignment horizontal="center"/>
    </xf>
    <xf numFmtId="0" fontId="1" fillId="34" borderId="27" xfId="0" applyFont="1" applyFill="1" applyBorder="1" applyAlignment="1">
      <alignment horizontal="center"/>
    </xf>
    <xf numFmtId="0" fontId="2" fillId="19" borderId="11" xfId="0" applyFont="1" applyFill="1" applyBorder="1" applyAlignment="1">
      <alignment horizontal="center"/>
    </xf>
    <xf numFmtId="0" fontId="1" fillId="36" borderId="27" xfId="0" applyFont="1" applyFill="1" applyBorder="1" applyAlignment="1">
      <alignment horizontal="center"/>
    </xf>
    <xf numFmtId="0" fontId="9" fillId="36" borderId="11" xfId="0" applyFont="1" applyFill="1" applyBorder="1" applyAlignment="1">
      <alignment horizontal="center"/>
    </xf>
    <xf numFmtId="0" fontId="9" fillId="36" borderId="18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19" borderId="28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177" fontId="2" fillId="0" borderId="0" xfId="0" applyNumberFormat="1" applyFont="1" applyAlignment="1">
      <alignment horizontal="center"/>
    </xf>
    <xf numFmtId="0" fontId="9" fillId="0" borderId="29" xfId="0" applyFont="1" applyBorder="1" applyAlignment="1">
      <alignment/>
    </xf>
    <xf numFmtId="0" fontId="9" fillId="33" borderId="0" xfId="0" applyFont="1" applyFill="1" applyBorder="1" applyAlignment="1">
      <alignment horizontal="center"/>
    </xf>
    <xf numFmtId="0" fontId="9" fillId="33" borderId="20" xfId="0" applyFont="1" applyFill="1" applyBorder="1" applyAlignment="1">
      <alignment/>
    </xf>
    <xf numFmtId="0" fontId="9" fillId="33" borderId="13" xfId="0" applyFont="1" applyFill="1" applyBorder="1" applyAlignment="1">
      <alignment horizontal="left"/>
    </xf>
    <xf numFmtId="0" fontId="2" fillId="13" borderId="19" xfId="0" applyFont="1" applyFill="1" applyBorder="1" applyAlignment="1">
      <alignment horizontal="left"/>
    </xf>
    <xf numFmtId="0" fontId="2" fillId="13" borderId="19" xfId="0" applyFont="1" applyFill="1" applyBorder="1" applyAlignment="1">
      <alignment/>
    </xf>
    <xf numFmtId="0" fontId="2" fillId="13" borderId="24" xfId="0" applyFont="1" applyFill="1" applyBorder="1" applyAlignment="1">
      <alignment horizontal="left"/>
    </xf>
    <xf numFmtId="0" fontId="3" fillId="36" borderId="19" xfId="0" applyFont="1" applyFill="1" applyBorder="1" applyAlignment="1">
      <alignment horizontal="center"/>
    </xf>
    <xf numFmtId="0" fontId="2" fillId="19" borderId="24" xfId="0" applyFont="1" applyFill="1" applyBorder="1" applyAlignment="1">
      <alignment horizontal="left"/>
    </xf>
    <xf numFmtId="0" fontId="1" fillId="36" borderId="19" xfId="0" applyFont="1" applyFill="1" applyBorder="1" applyAlignment="1">
      <alignment horizontal="center"/>
    </xf>
    <xf numFmtId="0" fontId="0" fillId="0" borderId="30" xfId="0" applyBorder="1" applyAlignment="1">
      <alignment/>
    </xf>
    <xf numFmtId="0" fontId="1" fillId="34" borderId="19" xfId="0" applyFont="1" applyFill="1" applyBorder="1" applyAlignment="1">
      <alignment horizontal="center"/>
    </xf>
    <xf numFmtId="0" fontId="2" fillId="19" borderId="13" xfId="0" applyFont="1" applyFill="1" applyBorder="1" applyAlignment="1">
      <alignment horizontal="center"/>
    </xf>
    <xf numFmtId="0" fontId="2" fillId="19" borderId="23" xfId="0" applyFont="1" applyFill="1" applyBorder="1" applyAlignment="1">
      <alignment horizontal="center"/>
    </xf>
    <xf numFmtId="0" fontId="57" fillId="34" borderId="11" xfId="0" applyFont="1" applyFill="1" applyBorder="1" applyAlignment="1">
      <alignment horizontal="center"/>
    </xf>
    <xf numFmtId="0" fontId="6" fillId="34" borderId="24" xfId="0" applyFont="1" applyFill="1" applyBorder="1" applyAlignment="1">
      <alignment horizontal="center"/>
    </xf>
    <xf numFmtId="0" fontId="2" fillId="36" borderId="15" xfId="0" applyFont="1" applyFill="1" applyBorder="1" applyAlignment="1">
      <alignment horizontal="center"/>
    </xf>
    <xf numFmtId="0" fontId="9" fillId="13" borderId="19" xfId="0" applyFont="1" applyFill="1" applyBorder="1" applyAlignment="1">
      <alignment horizontal="center"/>
    </xf>
    <xf numFmtId="0" fontId="3" fillId="37" borderId="19" xfId="0" applyFont="1" applyFill="1" applyBorder="1" applyAlignment="1">
      <alignment horizontal="center"/>
    </xf>
    <xf numFmtId="0" fontId="2" fillId="13" borderId="21" xfId="0" applyFont="1" applyFill="1" applyBorder="1" applyAlignment="1">
      <alignment horizontal="left"/>
    </xf>
    <xf numFmtId="0" fontId="1" fillId="37" borderId="19" xfId="0" applyFont="1" applyFill="1" applyBorder="1" applyAlignment="1">
      <alignment horizontal="center"/>
    </xf>
    <xf numFmtId="0" fontId="2" fillId="13" borderId="18" xfId="0" applyFont="1" applyFill="1" applyBorder="1" applyAlignment="1">
      <alignment horizontal="left"/>
    </xf>
    <xf numFmtId="0" fontId="2" fillId="13" borderId="13" xfId="0" applyFont="1" applyFill="1" applyBorder="1" applyAlignment="1">
      <alignment horizontal="center"/>
    </xf>
    <xf numFmtId="0" fontId="0" fillId="33" borderId="30" xfId="0" applyFill="1" applyBorder="1" applyAlignment="1">
      <alignment/>
    </xf>
    <xf numFmtId="0" fontId="0" fillId="33" borderId="0" xfId="0" applyFill="1" applyBorder="1" applyAlignment="1">
      <alignment/>
    </xf>
    <xf numFmtId="0" fontId="2" fillId="13" borderId="11" xfId="0" applyFont="1" applyFill="1" applyBorder="1" applyAlignment="1">
      <alignment horizontal="left"/>
    </xf>
    <xf numFmtId="0" fontId="1" fillId="36" borderId="24" xfId="0" applyFont="1" applyFill="1" applyBorder="1" applyAlignment="1">
      <alignment horizontal="center"/>
    </xf>
    <xf numFmtId="0" fontId="9" fillId="33" borderId="23" xfId="0" applyFont="1" applyFill="1" applyBorder="1" applyAlignment="1">
      <alignment horizontal="center"/>
    </xf>
    <xf numFmtId="0" fontId="9" fillId="33" borderId="31" xfId="0" applyFont="1" applyFill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33" borderId="33" xfId="0" applyFont="1" applyFill="1" applyBorder="1" applyAlignment="1">
      <alignment horizontal="center"/>
    </xf>
    <xf numFmtId="0" fontId="2" fillId="33" borderId="32" xfId="0" applyFont="1" applyFill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33" borderId="31" xfId="0" applyFont="1" applyFill="1" applyBorder="1" applyAlignment="1">
      <alignment horizontal="center"/>
    </xf>
    <xf numFmtId="0" fontId="3" fillId="33" borderId="35" xfId="0" applyFont="1" applyFill="1" applyBorder="1" applyAlignment="1">
      <alignment horizontal="center"/>
    </xf>
    <xf numFmtId="0" fontId="3" fillId="33" borderId="32" xfId="0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33" borderId="35" xfId="0" applyFont="1" applyFill="1" applyBorder="1" applyAlignment="1">
      <alignment horizontal="center"/>
    </xf>
    <xf numFmtId="0" fontId="9" fillId="33" borderId="32" xfId="0" applyFont="1" applyFill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33" borderId="36" xfId="0" applyFont="1" applyFill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13" borderId="28" xfId="0" applyFont="1" applyFill="1" applyBorder="1" applyAlignment="1">
      <alignment horizontal="center"/>
    </xf>
    <xf numFmtId="0" fontId="9" fillId="0" borderId="29" xfId="0" applyFont="1" applyBorder="1" applyAlignment="1">
      <alignment horizontal="left"/>
    </xf>
    <xf numFmtId="171" fontId="3" fillId="0" borderId="38" xfId="42" applyFont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18" xfId="0" applyFont="1" applyBorder="1" applyAlignment="1">
      <alignment horizontal="center"/>
    </xf>
    <xf numFmtId="171" fontId="3" fillId="13" borderId="37" xfId="42" applyFont="1" applyFill="1" applyBorder="1" applyAlignment="1">
      <alignment horizontal="center"/>
    </xf>
    <xf numFmtId="171" fontId="2" fillId="13" borderId="37" xfId="42" applyFont="1" applyFill="1" applyBorder="1" applyAlignment="1">
      <alignment horizontal="center"/>
    </xf>
    <xf numFmtId="171" fontId="2" fillId="13" borderId="39" xfId="42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0" fontId="2" fillId="33" borderId="3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0" borderId="29" xfId="0" applyFont="1" applyBorder="1" applyAlignment="1">
      <alignment/>
    </xf>
    <xf numFmtId="0" fontId="2" fillId="33" borderId="40" xfId="0" applyFont="1" applyFill="1" applyBorder="1" applyAlignment="1">
      <alignment horizontal="left"/>
    </xf>
    <xf numFmtId="0" fontId="3" fillId="36" borderId="11" xfId="0" applyFont="1" applyFill="1" applyBorder="1" applyAlignment="1">
      <alignment horizontal="center"/>
    </xf>
    <xf numFmtId="0" fontId="3" fillId="36" borderId="18" xfId="0" applyFont="1" applyFill="1" applyBorder="1" applyAlignment="1">
      <alignment horizontal="center"/>
    </xf>
    <xf numFmtId="0" fontId="2" fillId="0" borderId="40" xfId="0" applyFont="1" applyBorder="1" applyAlignment="1">
      <alignment horizontal="left"/>
    </xf>
    <xf numFmtId="0" fontId="2" fillId="0" borderId="20" xfId="0" applyFont="1" applyBorder="1" applyAlignment="1">
      <alignment/>
    </xf>
    <xf numFmtId="0" fontId="9" fillId="33" borderId="29" xfId="0" applyFont="1" applyFill="1" applyBorder="1" applyAlignment="1">
      <alignment/>
    </xf>
    <xf numFmtId="0" fontId="9" fillId="33" borderId="21" xfId="0" applyFont="1" applyFill="1" applyBorder="1" applyAlignment="1">
      <alignment/>
    </xf>
    <xf numFmtId="0" fontId="2" fillId="33" borderId="20" xfId="0" applyFont="1" applyFill="1" applyBorder="1" applyAlignment="1">
      <alignment horizontal="left"/>
    </xf>
    <xf numFmtId="0" fontId="2" fillId="33" borderId="29" xfId="0" applyFont="1" applyFill="1" applyBorder="1" applyAlignment="1">
      <alignment horizontal="left"/>
    </xf>
    <xf numFmtId="171" fontId="3" fillId="13" borderId="41" xfId="42" applyFont="1" applyFill="1" applyBorder="1" applyAlignment="1">
      <alignment horizontal="left"/>
    </xf>
    <xf numFmtId="4" fontId="3" fillId="13" borderId="41" xfId="42" applyNumberFormat="1" applyFont="1" applyFill="1" applyBorder="1" applyAlignment="1">
      <alignment horizontal="left"/>
    </xf>
    <xf numFmtId="4" fontId="3" fillId="0" borderId="42" xfId="42" applyNumberFormat="1" applyFont="1" applyBorder="1" applyAlignment="1">
      <alignment horizontal="left"/>
    </xf>
    <xf numFmtId="4" fontId="7" fillId="0" borderId="43" xfId="42" applyNumberFormat="1" applyFont="1" applyBorder="1" applyAlignment="1">
      <alignment horizontal="left"/>
    </xf>
    <xf numFmtId="171" fontId="3" fillId="0" borderId="36" xfId="42" applyFont="1" applyBorder="1" applyAlignment="1">
      <alignment horizontal="left"/>
    </xf>
    <xf numFmtId="4" fontId="3" fillId="0" borderId="36" xfId="42" applyNumberFormat="1" applyFont="1" applyBorder="1" applyAlignment="1">
      <alignment horizontal="left"/>
    </xf>
    <xf numFmtId="171" fontId="3" fillId="0" borderId="44" xfId="42" applyFont="1" applyBorder="1" applyAlignment="1">
      <alignment horizontal="left"/>
    </xf>
    <xf numFmtId="4" fontId="3" fillId="0" borderId="38" xfId="42" applyNumberFormat="1" applyFont="1" applyBorder="1" applyAlignment="1">
      <alignment horizontal="left"/>
    </xf>
    <xf numFmtId="4" fontId="7" fillId="0" borderId="45" xfId="42" applyNumberFormat="1" applyFont="1" applyBorder="1" applyAlignment="1">
      <alignment horizontal="left"/>
    </xf>
    <xf numFmtId="171" fontId="3" fillId="0" borderId="37" xfId="42" applyFont="1" applyBorder="1" applyAlignment="1">
      <alignment horizontal="left"/>
    </xf>
    <xf numFmtId="4" fontId="3" fillId="0" borderId="37" xfId="42" applyNumberFormat="1" applyFont="1" applyBorder="1" applyAlignment="1">
      <alignment horizontal="left"/>
    </xf>
    <xf numFmtId="171" fontId="3" fillId="33" borderId="30" xfId="42" applyFont="1" applyFill="1" applyBorder="1" applyAlignment="1">
      <alignment horizontal="left"/>
    </xf>
    <xf numFmtId="171" fontId="3" fillId="0" borderId="30" xfId="42" applyFont="1" applyBorder="1" applyAlignment="1">
      <alignment horizontal="left"/>
    </xf>
    <xf numFmtId="171" fontId="3" fillId="0" borderId="45" xfId="42" applyFont="1" applyBorder="1" applyAlignment="1">
      <alignment horizontal="left"/>
    </xf>
    <xf numFmtId="171" fontId="3" fillId="36" borderId="41" xfId="42" applyFont="1" applyFill="1" applyBorder="1" applyAlignment="1">
      <alignment horizontal="left"/>
    </xf>
    <xf numFmtId="171" fontId="3" fillId="33" borderId="46" xfId="42" applyFont="1" applyFill="1" applyBorder="1" applyAlignment="1">
      <alignment horizontal="left"/>
    </xf>
    <xf numFmtId="171" fontId="3" fillId="33" borderId="41" xfId="42" applyFont="1" applyFill="1" applyBorder="1" applyAlignment="1">
      <alignment horizontal="left"/>
    </xf>
    <xf numFmtId="171" fontId="3" fillId="33" borderId="16" xfId="42" applyFont="1" applyFill="1" applyBorder="1" applyAlignment="1">
      <alignment horizontal="left"/>
    </xf>
    <xf numFmtId="171" fontId="3" fillId="33" borderId="38" xfId="42" applyFont="1" applyFill="1" applyBorder="1" applyAlignment="1">
      <alignment horizontal="left"/>
    </xf>
    <xf numFmtId="171" fontId="3" fillId="33" borderId="37" xfId="42" applyFont="1" applyFill="1" applyBorder="1" applyAlignment="1">
      <alignment horizontal="left"/>
    </xf>
    <xf numFmtId="171" fontId="3" fillId="0" borderId="41" xfId="42" applyFont="1" applyBorder="1" applyAlignment="1">
      <alignment horizontal="left"/>
    </xf>
    <xf numFmtId="171" fontId="3" fillId="0" borderId="16" xfId="42" applyFont="1" applyBorder="1" applyAlignment="1">
      <alignment horizontal="left"/>
    </xf>
    <xf numFmtId="171" fontId="7" fillId="0" borderId="38" xfId="42" applyFont="1" applyBorder="1" applyAlignment="1">
      <alignment horizontal="left"/>
    </xf>
    <xf numFmtId="171" fontId="7" fillId="0" borderId="45" xfId="42" applyFont="1" applyBorder="1" applyAlignment="1">
      <alignment horizontal="left"/>
    </xf>
    <xf numFmtId="171" fontId="7" fillId="0" borderId="30" xfId="42" applyFont="1" applyBorder="1" applyAlignment="1">
      <alignment horizontal="left"/>
    </xf>
    <xf numFmtId="171" fontId="7" fillId="0" borderId="47" xfId="42" applyFont="1" applyBorder="1" applyAlignment="1">
      <alignment horizontal="left"/>
    </xf>
    <xf numFmtId="4" fontId="3" fillId="36" borderId="41" xfId="42" applyNumberFormat="1" applyFont="1" applyFill="1" applyBorder="1" applyAlignment="1">
      <alignment horizontal="left"/>
    </xf>
    <xf numFmtId="4" fontId="3" fillId="33" borderId="41" xfId="42" applyNumberFormat="1" applyFont="1" applyFill="1" applyBorder="1" applyAlignment="1">
      <alignment horizontal="left"/>
    </xf>
    <xf numFmtId="4" fontId="7" fillId="0" borderId="38" xfId="42" applyNumberFormat="1" applyFont="1" applyBorder="1" applyAlignment="1">
      <alignment horizontal="left"/>
    </xf>
    <xf numFmtId="171" fontId="3" fillId="33" borderId="36" xfId="42" applyFont="1" applyFill="1" applyBorder="1" applyAlignment="1">
      <alignment horizontal="left"/>
    </xf>
    <xf numFmtId="4" fontId="3" fillId="33" borderId="36" xfId="42" applyNumberFormat="1" applyFont="1" applyFill="1" applyBorder="1" applyAlignment="1">
      <alignment horizontal="left"/>
    </xf>
    <xf numFmtId="171" fontId="7" fillId="0" borderId="44" xfId="42" applyFont="1" applyBorder="1" applyAlignment="1">
      <alignment horizontal="left"/>
    </xf>
    <xf numFmtId="4" fontId="7" fillId="0" borderId="30" xfId="42" applyNumberFormat="1" applyFont="1" applyBorder="1" applyAlignment="1">
      <alignment horizontal="left"/>
    </xf>
    <xf numFmtId="4" fontId="3" fillId="33" borderId="30" xfId="42" applyNumberFormat="1" applyFont="1" applyFill="1" applyBorder="1" applyAlignment="1">
      <alignment horizontal="left"/>
    </xf>
    <xf numFmtId="4" fontId="7" fillId="33" borderId="30" xfId="42" applyNumberFormat="1" applyFont="1" applyFill="1" applyBorder="1" applyAlignment="1">
      <alignment horizontal="left"/>
    </xf>
    <xf numFmtId="171" fontId="7" fillId="0" borderId="37" xfId="42" applyFont="1" applyBorder="1" applyAlignment="1">
      <alignment horizontal="left"/>
    </xf>
    <xf numFmtId="171" fontId="7" fillId="0" borderId="39" xfId="42" applyFont="1" applyBorder="1" applyAlignment="1">
      <alignment horizontal="left"/>
    </xf>
    <xf numFmtId="4" fontId="3" fillId="33" borderId="0" xfId="42" applyNumberFormat="1" applyFont="1" applyFill="1" applyBorder="1" applyAlignment="1">
      <alignment horizontal="left"/>
    </xf>
    <xf numFmtId="4" fontId="3" fillId="33" borderId="38" xfId="42" applyNumberFormat="1" applyFont="1" applyFill="1" applyBorder="1" applyAlignment="1">
      <alignment horizontal="left"/>
    </xf>
    <xf numFmtId="171" fontId="7" fillId="33" borderId="45" xfId="42" applyFont="1" applyFill="1" applyBorder="1" applyAlignment="1">
      <alignment horizontal="left"/>
    </xf>
    <xf numFmtId="4" fontId="3" fillId="33" borderId="45" xfId="42" applyNumberFormat="1" applyFont="1" applyFill="1" applyBorder="1" applyAlignment="1">
      <alignment horizontal="left"/>
    </xf>
    <xf numFmtId="4" fontId="3" fillId="33" borderId="48" xfId="42" applyNumberFormat="1" applyFont="1" applyFill="1" applyBorder="1" applyAlignment="1">
      <alignment horizontal="left"/>
    </xf>
    <xf numFmtId="4" fontId="3" fillId="33" borderId="47" xfId="42" applyNumberFormat="1" applyFont="1" applyFill="1" applyBorder="1" applyAlignment="1">
      <alignment horizontal="left"/>
    </xf>
    <xf numFmtId="4" fontId="3" fillId="33" borderId="49" xfId="42" applyNumberFormat="1" applyFont="1" applyFill="1" applyBorder="1" applyAlignment="1">
      <alignment horizontal="left"/>
    </xf>
    <xf numFmtId="4" fontId="3" fillId="33" borderId="44" xfId="42" applyNumberFormat="1" applyFont="1" applyFill="1" applyBorder="1" applyAlignment="1">
      <alignment horizontal="left"/>
    </xf>
    <xf numFmtId="171" fontId="7" fillId="33" borderId="30" xfId="42" applyFont="1" applyFill="1" applyBorder="1" applyAlignment="1">
      <alignment horizontal="left"/>
    </xf>
    <xf numFmtId="171" fontId="3" fillId="33" borderId="45" xfId="42" applyFont="1" applyFill="1" applyBorder="1" applyAlignment="1">
      <alignment horizontal="left"/>
    </xf>
    <xf numFmtId="171" fontId="3" fillId="33" borderId="47" xfId="42" applyFont="1" applyFill="1" applyBorder="1" applyAlignment="1">
      <alignment horizontal="left"/>
    </xf>
    <xf numFmtId="171" fontId="3" fillId="34" borderId="41" xfId="42" applyFont="1" applyFill="1" applyBorder="1" applyAlignment="1">
      <alignment horizontal="left"/>
    </xf>
    <xf numFmtId="4" fontId="3" fillId="34" borderId="41" xfId="42" applyNumberFormat="1" applyFont="1" applyFill="1" applyBorder="1" applyAlignment="1">
      <alignment horizontal="left"/>
    </xf>
    <xf numFmtId="4" fontId="3" fillId="0" borderId="38" xfId="42" applyNumberFormat="1" applyFont="1" applyFill="1" applyBorder="1" applyAlignment="1">
      <alignment horizontal="left"/>
    </xf>
    <xf numFmtId="4" fontId="3" fillId="0" borderId="30" xfId="42" applyNumberFormat="1" applyFont="1" applyFill="1" applyBorder="1" applyAlignment="1">
      <alignment horizontal="left"/>
    </xf>
    <xf numFmtId="171" fontId="3" fillId="0" borderId="36" xfId="42" applyFont="1" applyFill="1" applyBorder="1" applyAlignment="1">
      <alignment horizontal="left"/>
    </xf>
    <xf numFmtId="4" fontId="3" fillId="0" borderId="36" xfId="42" applyNumberFormat="1" applyFont="1" applyFill="1" applyBorder="1" applyAlignment="1">
      <alignment horizontal="left"/>
    </xf>
    <xf numFmtId="4" fontId="3" fillId="33" borderId="37" xfId="42" applyNumberFormat="1" applyFont="1" applyFill="1" applyBorder="1" applyAlignment="1">
      <alignment horizontal="left"/>
    </xf>
    <xf numFmtId="4" fontId="7" fillId="0" borderId="47" xfId="42" applyNumberFormat="1" applyFont="1" applyBorder="1" applyAlignment="1">
      <alignment horizontal="left"/>
    </xf>
    <xf numFmtId="4" fontId="3" fillId="0" borderId="30" xfId="42" applyNumberFormat="1" applyFont="1" applyBorder="1" applyAlignment="1">
      <alignment horizontal="left"/>
    </xf>
    <xf numFmtId="4" fontId="7" fillId="33" borderId="36" xfId="42" applyNumberFormat="1" applyFont="1" applyFill="1" applyBorder="1" applyAlignment="1">
      <alignment horizontal="left"/>
    </xf>
    <xf numFmtId="4" fontId="7" fillId="0" borderId="36" xfId="42" applyNumberFormat="1" applyFont="1" applyBorder="1" applyAlignment="1">
      <alignment horizontal="left"/>
    </xf>
    <xf numFmtId="4" fontId="7" fillId="0" borderId="44" xfId="42" applyNumberFormat="1" applyFont="1" applyBorder="1" applyAlignment="1">
      <alignment horizontal="left"/>
    </xf>
    <xf numFmtId="4" fontId="3" fillId="0" borderId="41" xfId="42" applyNumberFormat="1" applyFont="1" applyBorder="1" applyAlignment="1">
      <alignment horizontal="left"/>
    </xf>
    <xf numFmtId="171" fontId="7" fillId="0" borderId="36" xfId="42" applyFont="1" applyBorder="1" applyAlignment="1">
      <alignment horizontal="left"/>
    </xf>
    <xf numFmtId="171" fontId="7" fillId="0" borderId="41" xfId="42" applyFont="1" applyBorder="1" applyAlignment="1">
      <alignment horizontal="left"/>
    </xf>
    <xf numFmtId="171" fontId="7" fillId="0" borderId="16" xfId="42" applyFont="1" applyBorder="1" applyAlignment="1">
      <alignment horizontal="left"/>
    </xf>
    <xf numFmtId="171" fontId="3" fillId="35" borderId="41" xfId="42" applyFont="1" applyFill="1" applyBorder="1" applyAlignment="1">
      <alignment horizontal="left"/>
    </xf>
    <xf numFmtId="171" fontId="3" fillId="35" borderId="16" xfId="42" applyFont="1" applyFill="1" applyBorder="1" applyAlignment="1">
      <alignment horizontal="left"/>
    </xf>
    <xf numFmtId="171" fontId="3" fillId="37" borderId="41" xfId="42" applyFont="1" applyFill="1" applyBorder="1" applyAlignment="1">
      <alignment horizontal="left"/>
    </xf>
    <xf numFmtId="171" fontId="7" fillId="33" borderId="41" xfId="42" applyFont="1" applyFill="1" applyBorder="1" applyAlignment="1">
      <alignment horizontal="left"/>
    </xf>
    <xf numFmtId="171" fontId="7" fillId="33" borderId="16" xfId="42" applyFont="1" applyFill="1" applyBorder="1" applyAlignment="1">
      <alignment horizontal="left"/>
    </xf>
    <xf numFmtId="4" fontId="3" fillId="0" borderId="50" xfId="42" applyNumberFormat="1" applyFont="1" applyBorder="1" applyAlignment="1">
      <alignment horizontal="left"/>
    </xf>
    <xf numFmtId="4" fontId="3" fillId="0" borderId="45" xfId="42" applyNumberFormat="1" applyFont="1" applyBorder="1" applyAlignment="1">
      <alignment horizontal="left"/>
    </xf>
    <xf numFmtId="4" fontId="7" fillId="33" borderId="47" xfId="42" applyNumberFormat="1" applyFont="1" applyFill="1" applyBorder="1" applyAlignment="1">
      <alignment horizontal="left"/>
    </xf>
    <xf numFmtId="171" fontId="3" fillId="36" borderId="42" xfId="42" applyFont="1" applyFill="1" applyBorder="1" applyAlignment="1">
      <alignment horizontal="left"/>
    </xf>
    <xf numFmtId="171" fontId="3" fillId="36" borderId="43" xfId="42" applyFont="1" applyFill="1" applyBorder="1" applyAlignment="1">
      <alignment horizontal="left"/>
    </xf>
    <xf numFmtId="4" fontId="7" fillId="0" borderId="45" xfId="0" applyNumberFormat="1" applyFont="1" applyBorder="1" applyAlignment="1">
      <alignment horizontal="left"/>
    </xf>
    <xf numFmtId="4" fontId="7" fillId="0" borderId="47" xfId="0" applyNumberFormat="1" applyFont="1" applyBorder="1" applyAlignment="1">
      <alignment horizontal="left"/>
    </xf>
    <xf numFmtId="4" fontId="7" fillId="0" borderId="44" xfId="0" applyNumberFormat="1" applyFont="1" applyBorder="1" applyAlignment="1">
      <alignment horizontal="left"/>
    </xf>
    <xf numFmtId="4" fontId="7" fillId="0" borderId="30" xfId="0" applyNumberFormat="1" applyFont="1" applyBorder="1" applyAlignment="1">
      <alignment horizontal="left"/>
    </xf>
    <xf numFmtId="4" fontId="3" fillId="33" borderId="46" xfId="42" applyNumberFormat="1" applyFont="1" applyFill="1" applyBorder="1" applyAlignment="1">
      <alignment horizontal="left"/>
    </xf>
    <xf numFmtId="4" fontId="7" fillId="0" borderId="38" xfId="0" applyNumberFormat="1" applyFont="1" applyBorder="1" applyAlignment="1">
      <alignment horizontal="left"/>
    </xf>
    <xf numFmtId="4" fontId="3" fillId="0" borderId="0" xfId="42" applyNumberFormat="1" applyFont="1" applyBorder="1" applyAlignment="1">
      <alignment horizontal="left"/>
    </xf>
    <xf numFmtId="4" fontId="7" fillId="0" borderId="36" xfId="0" applyNumberFormat="1" applyFont="1" applyBorder="1" applyAlignment="1">
      <alignment horizontal="left"/>
    </xf>
    <xf numFmtId="4" fontId="7" fillId="0" borderId="37" xfId="42" applyNumberFormat="1" applyFont="1" applyBorder="1" applyAlignment="1">
      <alignment horizontal="left"/>
    </xf>
    <xf numFmtId="4" fontId="7" fillId="0" borderId="39" xfId="42" applyNumberFormat="1" applyFont="1" applyBorder="1" applyAlignment="1">
      <alignment horizontal="left"/>
    </xf>
    <xf numFmtId="4" fontId="7" fillId="0" borderId="51" xfId="42" applyNumberFormat="1" applyFont="1" applyBorder="1" applyAlignment="1">
      <alignment horizontal="left"/>
    </xf>
    <xf numFmtId="4" fontId="7" fillId="0" borderId="52" xfId="42" applyNumberFormat="1" applyFont="1" applyBorder="1" applyAlignment="1">
      <alignment horizontal="left"/>
    </xf>
    <xf numFmtId="4" fontId="7" fillId="0" borderId="0" xfId="42" applyNumberFormat="1" applyFont="1" applyBorder="1" applyAlignment="1">
      <alignment horizontal="left"/>
    </xf>
    <xf numFmtId="4" fontId="7" fillId="0" borderId="30" xfId="42" applyNumberFormat="1" applyFont="1" applyFill="1" applyBorder="1" applyAlignment="1">
      <alignment horizontal="left"/>
    </xf>
    <xf numFmtId="4" fontId="7" fillId="33" borderId="38" xfId="42" applyNumberFormat="1" applyFont="1" applyFill="1" applyBorder="1" applyAlignment="1">
      <alignment horizontal="left"/>
    </xf>
    <xf numFmtId="4" fontId="3" fillId="35" borderId="41" xfId="42" applyNumberFormat="1" applyFont="1" applyFill="1" applyBorder="1" applyAlignment="1">
      <alignment horizontal="left"/>
    </xf>
    <xf numFmtId="4" fontId="3" fillId="37" borderId="41" xfId="42" applyNumberFormat="1" applyFont="1" applyFill="1" applyBorder="1" applyAlignment="1">
      <alignment horizontal="left"/>
    </xf>
    <xf numFmtId="4" fontId="7" fillId="33" borderId="41" xfId="42" applyNumberFormat="1" applyFont="1" applyFill="1" applyBorder="1" applyAlignment="1">
      <alignment horizontal="left"/>
    </xf>
    <xf numFmtId="4" fontId="7" fillId="0" borderId="36" xfId="42" applyNumberFormat="1" applyFont="1" applyFill="1" applyBorder="1" applyAlignment="1">
      <alignment horizontal="left"/>
    </xf>
    <xf numFmtId="4" fontId="7" fillId="0" borderId="53" xfId="42" applyNumberFormat="1" applyFont="1" applyBorder="1" applyAlignment="1">
      <alignment horizontal="left"/>
    </xf>
    <xf numFmtId="4" fontId="7" fillId="0" borderId="54" xfId="42" applyNumberFormat="1" applyFont="1" applyBorder="1" applyAlignment="1">
      <alignment horizontal="left"/>
    </xf>
    <xf numFmtId="171" fontId="11" fillId="34" borderId="42" xfId="42" applyFont="1" applyFill="1" applyBorder="1" applyAlignment="1">
      <alignment horizontal="left"/>
    </xf>
    <xf numFmtId="4" fontId="3" fillId="0" borderId="55" xfId="42" applyNumberFormat="1" applyFont="1" applyBorder="1" applyAlignment="1">
      <alignment horizontal="left"/>
    </xf>
    <xf numFmtId="4" fontId="3" fillId="0" borderId="10" xfId="42" applyNumberFormat="1" applyFont="1" applyBorder="1" applyAlignment="1">
      <alignment horizontal="left"/>
    </xf>
    <xf numFmtId="4" fontId="3" fillId="36" borderId="17" xfId="42" applyNumberFormat="1" applyFont="1" applyFill="1" applyBorder="1" applyAlignment="1">
      <alignment horizontal="left"/>
    </xf>
    <xf numFmtId="4" fontId="3" fillId="33" borderId="17" xfId="42" applyNumberFormat="1" applyFont="1" applyFill="1" applyBorder="1" applyAlignment="1">
      <alignment horizontal="left"/>
    </xf>
    <xf numFmtId="0" fontId="9" fillId="33" borderId="4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4" fontId="3" fillId="0" borderId="55" xfId="42" applyNumberFormat="1" applyFont="1" applyFill="1" applyBorder="1" applyAlignment="1">
      <alignment horizontal="left"/>
    </xf>
    <xf numFmtId="4" fontId="3" fillId="34" borderId="17" xfId="42" applyNumberFormat="1" applyFont="1" applyFill="1" applyBorder="1" applyAlignment="1">
      <alignment horizontal="left"/>
    </xf>
    <xf numFmtId="171" fontId="3" fillId="0" borderId="45" xfId="42" applyFont="1" applyFill="1" applyBorder="1" applyAlignment="1">
      <alignment horizontal="left"/>
    </xf>
    <xf numFmtId="171" fontId="3" fillId="0" borderId="47" xfId="42" applyFont="1" applyFill="1" applyBorder="1" applyAlignment="1">
      <alignment horizontal="left"/>
    </xf>
    <xf numFmtId="0" fontId="2" fillId="33" borderId="36" xfId="0" applyFont="1" applyFill="1" applyBorder="1" applyAlignment="1">
      <alignment horizontal="left"/>
    </xf>
    <xf numFmtId="0" fontId="2" fillId="0" borderId="36" xfId="0" applyFont="1" applyBorder="1" applyAlignment="1">
      <alignment horizontal="center"/>
    </xf>
    <xf numFmtId="171" fontId="3" fillId="33" borderId="0" xfId="42" applyFont="1" applyFill="1" applyBorder="1" applyAlignment="1">
      <alignment horizontal="left"/>
    </xf>
    <xf numFmtId="0" fontId="2" fillId="33" borderId="30" xfId="0" applyFont="1" applyFill="1" applyBorder="1" applyAlignment="1">
      <alignment horizontal="left"/>
    </xf>
    <xf numFmtId="0" fontId="2" fillId="0" borderId="30" xfId="0" applyFont="1" applyBorder="1" applyAlignment="1">
      <alignment horizontal="center"/>
    </xf>
    <xf numFmtId="0" fontId="2" fillId="33" borderId="35" xfId="0" applyFont="1" applyFill="1" applyBorder="1" applyAlignment="1">
      <alignment horizontal="center"/>
    </xf>
    <xf numFmtId="0" fontId="9" fillId="0" borderId="36" xfId="0" applyFont="1" applyBorder="1" applyAlignment="1">
      <alignment horizontal="left"/>
    </xf>
    <xf numFmtId="0" fontId="9" fillId="0" borderId="37" xfId="0" applyFont="1" applyBorder="1" applyAlignment="1">
      <alignment horizontal="left"/>
    </xf>
    <xf numFmtId="0" fontId="2" fillId="33" borderId="37" xfId="0" applyFont="1" applyFill="1" applyBorder="1" applyAlignment="1">
      <alignment horizontal="center"/>
    </xf>
    <xf numFmtId="0" fontId="2" fillId="0" borderId="38" xfId="0" applyFont="1" applyBorder="1" applyAlignment="1">
      <alignment/>
    </xf>
    <xf numFmtId="0" fontId="2" fillId="0" borderId="56" xfId="0" applyFont="1" applyBorder="1" applyAlignment="1">
      <alignment/>
    </xf>
    <xf numFmtId="0" fontId="2" fillId="0" borderId="57" xfId="0" applyFont="1" applyBorder="1" applyAlignment="1">
      <alignment/>
    </xf>
    <xf numFmtId="0" fontId="2" fillId="33" borderId="21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left"/>
    </xf>
    <xf numFmtId="0" fontId="5" fillId="33" borderId="29" xfId="0" applyFont="1" applyFill="1" applyBorder="1" applyAlignment="1">
      <alignment horizontal="center"/>
    </xf>
    <xf numFmtId="0" fontId="9" fillId="13" borderId="11" xfId="0" applyFont="1" applyFill="1" applyBorder="1" applyAlignment="1">
      <alignment horizontal="center"/>
    </xf>
    <xf numFmtId="4" fontId="3" fillId="0" borderId="41" xfId="0" applyNumberFormat="1" applyFont="1" applyBorder="1" applyAlignment="1">
      <alignment horizontal="left"/>
    </xf>
    <xf numFmtId="4" fontId="3" fillId="0" borderId="30" xfId="0" applyNumberFormat="1" applyFont="1" applyBorder="1" applyAlignment="1">
      <alignment horizontal="left"/>
    </xf>
    <xf numFmtId="171" fontId="3" fillId="13" borderId="16" xfId="42" applyFont="1" applyFill="1" applyBorder="1" applyAlignment="1">
      <alignment horizontal="left"/>
    </xf>
    <xf numFmtId="171" fontId="3" fillId="0" borderId="58" xfId="42" applyFont="1" applyBorder="1" applyAlignment="1">
      <alignment horizontal="left"/>
    </xf>
    <xf numFmtId="0" fontId="9" fillId="33" borderId="38" xfId="0" applyFont="1" applyFill="1" applyBorder="1" applyAlignment="1">
      <alignment horizontal="center"/>
    </xf>
    <xf numFmtId="0" fontId="9" fillId="33" borderId="36" xfId="0" applyFont="1" applyFill="1" applyBorder="1" applyAlignment="1">
      <alignment horizontal="center"/>
    </xf>
    <xf numFmtId="0" fontId="2" fillId="19" borderId="27" xfId="0" applyFont="1" applyFill="1" applyBorder="1" applyAlignment="1">
      <alignment horizontal="left"/>
    </xf>
    <xf numFmtId="0" fontId="2" fillId="19" borderId="30" xfId="0" applyFont="1" applyFill="1" applyBorder="1" applyAlignment="1">
      <alignment horizontal="center"/>
    </xf>
    <xf numFmtId="0" fontId="2" fillId="13" borderId="11" xfId="0" applyFont="1" applyFill="1" applyBorder="1" applyAlignment="1">
      <alignment/>
    </xf>
    <xf numFmtId="0" fontId="9" fillId="0" borderId="38" xfId="0" applyFont="1" applyBorder="1" applyAlignment="1">
      <alignment/>
    </xf>
    <xf numFmtId="171" fontId="7" fillId="33" borderId="39" xfId="42" applyFont="1" applyFill="1" applyBorder="1" applyAlignment="1">
      <alignment horizontal="left"/>
    </xf>
    <xf numFmtId="4" fontId="3" fillId="36" borderId="59" xfId="42" applyNumberFormat="1" applyFont="1" applyFill="1" applyBorder="1" applyAlignment="1">
      <alignment horizontal="left"/>
    </xf>
    <xf numFmtId="0" fontId="2" fillId="0" borderId="29" xfId="0" applyFont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0" fontId="3" fillId="33" borderId="30" xfId="0" applyFont="1" applyFill="1" applyBorder="1" applyAlignment="1">
      <alignment horizontal="center"/>
    </xf>
    <xf numFmtId="0" fontId="3" fillId="33" borderId="36" xfId="0" applyFont="1" applyFill="1" applyBorder="1" applyAlignment="1">
      <alignment horizontal="center"/>
    </xf>
    <xf numFmtId="0" fontId="9" fillId="33" borderId="30" xfId="0" applyFont="1" applyFill="1" applyBorder="1" applyAlignment="1">
      <alignment horizontal="center"/>
    </xf>
    <xf numFmtId="0" fontId="1" fillId="13" borderId="60" xfId="0" applyFont="1" applyFill="1" applyBorder="1" applyAlignment="1">
      <alignment horizontal="left"/>
    </xf>
    <xf numFmtId="0" fontId="3" fillId="33" borderId="35" xfId="0" applyFont="1" applyFill="1" applyBorder="1" applyAlignment="1">
      <alignment horizontal="center"/>
    </xf>
    <xf numFmtId="4" fontId="3" fillId="0" borderId="36" xfId="0" applyNumberFormat="1" applyFont="1" applyBorder="1" applyAlignment="1">
      <alignment horizontal="left"/>
    </xf>
    <xf numFmtId="0" fontId="2" fillId="35" borderId="15" xfId="0" applyFont="1" applyFill="1" applyBorder="1" applyAlignment="1">
      <alignment horizontal="center"/>
    </xf>
    <xf numFmtId="0" fontId="3" fillId="35" borderId="24" xfId="0" applyFont="1" applyFill="1" applyBorder="1" applyAlignment="1">
      <alignment horizontal="center"/>
    </xf>
    <xf numFmtId="0" fontId="2" fillId="35" borderId="19" xfId="0" applyFont="1" applyFill="1" applyBorder="1" applyAlignment="1">
      <alignment horizontal="center"/>
    </xf>
    <xf numFmtId="0" fontId="9" fillId="33" borderId="40" xfId="0" applyFont="1" applyFill="1" applyBorder="1" applyAlignment="1">
      <alignment/>
    </xf>
    <xf numFmtId="0" fontId="2" fillId="0" borderId="30" xfId="0" applyFont="1" applyBorder="1" applyAlignment="1">
      <alignment horizontal="left"/>
    </xf>
    <xf numFmtId="0" fontId="5" fillId="33" borderId="20" xfId="0" applyFont="1" applyFill="1" applyBorder="1" applyAlignment="1">
      <alignment horizontal="center"/>
    </xf>
    <xf numFmtId="49" fontId="6" fillId="33" borderId="0" xfId="0" applyNumberFormat="1" applyFont="1" applyFill="1" applyAlignment="1">
      <alignment horizontal="left"/>
    </xf>
    <xf numFmtId="0" fontId="2" fillId="13" borderId="22" xfId="0" applyFont="1" applyFill="1" applyBorder="1" applyAlignment="1">
      <alignment horizontal="center"/>
    </xf>
    <xf numFmtId="171" fontId="3" fillId="33" borderId="61" xfId="42" applyFont="1" applyFill="1" applyBorder="1" applyAlignment="1">
      <alignment horizontal="left"/>
    </xf>
    <xf numFmtId="0" fontId="2" fillId="13" borderId="27" xfId="0" applyFont="1" applyFill="1" applyBorder="1" applyAlignment="1">
      <alignment horizontal="left"/>
    </xf>
    <xf numFmtId="0" fontId="9" fillId="33" borderId="21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9" fillId="0" borderId="30" xfId="0" applyFont="1" applyBorder="1" applyAlignment="1">
      <alignment horizontal="left"/>
    </xf>
    <xf numFmtId="171" fontId="3" fillId="33" borderId="17" xfId="42" applyFont="1" applyFill="1" applyBorder="1" applyAlignment="1">
      <alignment horizontal="left"/>
    </xf>
    <xf numFmtId="0" fontId="5" fillId="33" borderId="36" xfId="0" applyFont="1" applyFill="1" applyBorder="1" applyAlignment="1">
      <alignment horizontal="center"/>
    </xf>
    <xf numFmtId="4" fontId="3" fillId="36" borderId="42" xfId="42" applyNumberFormat="1" applyFont="1" applyFill="1" applyBorder="1" applyAlignment="1">
      <alignment horizontal="center"/>
    </xf>
    <xf numFmtId="4" fontId="3" fillId="0" borderId="30" xfId="42" applyNumberFormat="1" applyFont="1" applyBorder="1" applyAlignment="1">
      <alignment horizontal="center"/>
    </xf>
    <xf numFmtId="4" fontId="3" fillId="0" borderId="36" xfId="42" applyNumberFormat="1" applyFont="1" applyBorder="1" applyAlignment="1">
      <alignment horizontal="center"/>
    </xf>
    <xf numFmtId="0" fontId="3" fillId="35" borderId="25" xfId="0" applyFont="1" applyFill="1" applyBorder="1" applyAlignment="1">
      <alignment horizontal="center"/>
    </xf>
    <xf numFmtId="4" fontId="3" fillId="35" borderId="41" xfId="0" applyNumberFormat="1" applyFont="1" applyFill="1" applyBorder="1" applyAlignment="1">
      <alignment horizontal="left"/>
    </xf>
    <xf numFmtId="4" fontId="3" fillId="35" borderId="30" xfId="0" applyNumberFormat="1" applyFont="1" applyFill="1" applyBorder="1" applyAlignment="1">
      <alignment horizontal="left"/>
    </xf>
    <xf numFmtId="0" fontId="2" fillId="0" borderId="30" xfId="0" applyFont="1" applyBorder="1" applyAlignment="1">
      <alignment/>
    </xf>
    <xf numFmtId="0" fontId="2" fillId="13" borderId="23" xfId="0" applyFont="1" applyFill="1" applyBorder="1" applyAlignment="1">
      <alignment horizontal="center"/>
    </xf>
    <xf numFmtId="4" fontId="3" fillId="0" borderId="37" xfId="42" applyNumberFormat="1" applyFont="1" applyFill="1" applyBorder="1" applyAlignment="1">
      <alignment horizontal="left"/>
    </xf>
    <xf numFmtId="171" fontId="3" fillId="0" borderId="37" xfId="42" applyFont="1" applyFill="1" applyBorder="1" applyAlignment="1">
      <alignment horizontal="left"/>
    </xf>
    <xf numFmtId="171" fontId="3" fillId="0" borderId="30" xfId="42" applyFont="1" applyFill="1" applyBorder="1" applyAlignment="1">
      <alignment horizontal="left"/>
    </xf>
    <xf numFmtId="171" fontId="7" fillId="0" borderId="21" xfId="42" applyFont="1" applyBorder="1" applyAlignment="1">
      <alignment horizontal="left"/>
    </xf>
    <xf numFmtId="0" fontId="5" fillId="33" borderId="21" xfId="0" applyFont="1" applyFill="1" applyBorder="1" applyAlignment="1">
      <alignment horizontal="center"/>
    </xf>
    <xf numFmtId="0" fontId="5" fillId="33" borderId="37" xfId="0" applyFont="1" applyFill="1" applyBorder="1" applyAlignment="1">
      <alignment horizontal="center"/>
    </xf>
    <xf numFmtId="4" fontId="3" fillId="33" borderId="50" xfId="42" applyNumberFormat="1" applyFont="1" applyFill="1" applyBorder="1" applyAlignment="1">
      <alignment horizontal="left"/>
    </xf>
    <xf numFmtId="171" fontId="3" fillId="37" borderId="16" xfId="42" applyFont="1" applyFill="1" applyBorder="1" applyAlignment="1">
      <alignment horizontal="left"/>
    </xf>
    <xf numFmtId="4" fontId="3" fillId="13" borderId="27" xfId="42" applyNumberFormat="1" applyFont="1" applyFill="1" applyBorder="1" applyAlignment="1">
      <alignment horizontal="left"/>
    </xf>
    <xf numFmtId="4" fontId="3" fillId="36" borderId="27" xfId="42" applyNumberFormat="1" applyFont="1" applyFill="1" applyBorder="1" applyAlignment="1">
      <alignment horizontal="left"/>
    </xf>
    <xf numFmtId="4" fontId="3" fillId="33" borderId="25" xfId="42" applyNumberFormat="1" applyFont="1" applyFill="1" applyBorder="1" applyAlignment="1">
      <alignment horizontal="left"/>
    </xf>
    <xf numFmtId="4" fontId="3" fillId="33" borderId="27" xfId="42" applyNumberFormat="1" applyFont="1" applyFill="1" applyBorder="1" applyAlignment="1">
      <alignment horizontal="left"/>
    </xf>
    <xf numFmtId="4" fontId="3" fillId="0" borderId="27" xfId="42" applyNumberFormat="1" applyFont="1" applyBorder="1" applyAlignment="1">
      <alignment horizontal="left"/>
    </xf>
    <xf numFmtId="171" fontId="3" fillId="0" borderId="62" xfId="42" applyFont="1" applyBorder="1" applyAlignment="1">
      <alignment horizontal="left"/>
    </xf>
    <xf numFmtId="4" fontId="3" fillId="0" borderId="57" xfId="42" applyNumberFormat="1" applyFont="1" applyBorder="1" applyAlignment="1">
      <alignment horizontal="left"/>
    </xf>
    <xf numFmtId="4" fontId="3" fillId="33" borderId="26" xfId="42" applyNumberFormat="1" applyFont="1" applyFill="1" applyBorder="1" applyAlignment="1">
      <alignment horizontal="left"/>
    </xf>
    <xf numFmtId="4" fontId="3" fillId="33" borderId="57" xfId="42" applyNumberFormat="1" applyFont="1" applyFill="1" applyBorder="1" applyAlignment="1">
      <alignment horizontal="left"/>
    </xf>
    <xf numFmtId="4" fontId="3" fillId="33" borderId="62" xfId="42" applyNumberFormat="1" applyFont="1" applyFill="1" applyBorder="1" applyAlignment="1">
      <alignment horizontal="left"/>
    </xf>
    <xf numFmtId="4" fontId="3" fillId="33" borderId="56" xfId="42" applyNumberFormat="1" applyFont="1" applyFill="1" applyBorder="1" applyAlignment="1">
      <alignment horizontal="left"/>
    </xf>
    <xf numFmtId="4" fontId="3" fillId="0" borderId="62" xfId="42" applyNumberFormat="1" applyFont="1" applyFill="1" applyBorder="1" applyAlignment="1">
      <alignment horizontal="left"/>
    </xf>
    <xf numFmtId="4" fontId="3" fillId="34" borderId="27" xfId="42" applyNumberFormat="1" applyFont="1" applyFill="1" applyBorder="1" applyAlignment="1">
      <alignment horizontal="left"/>
    </xf>
    <xf numFmtId="4" fontId="3" fillId="0" borderId="57" xfId="42" applyNumberFormat="1" applyFont="1" applyFill="1" applyBorder="1" applyAlignment="1">
      <alignment horizontal="left"/>
    </xf>
    <xf numFmtId="4" fontId="7" fillId="33" borderId="57" xfId="42" applyNumberFormat="1" applyFont="1" applyFill="1" applyBorder="1" applyAlignment="1">
      <alignment horizontal="left"/>
    </xf>
    <xf numFmtId="171" fontId="3" fillId="0" borderId="57" xfId="42" applyFont="1" applyBorder="1" applyAlignment="1">
      <alignment horizontal="left"/>
    </xf>
    <xf numFmtId="4" fontId="3" fillId="35" borderId="27" xfId="42" applyNumberFormat="1" applyFont="1" applyFill="1" applyBorder="1" applyAlignment="1">
      <alignment horizontal="left"/>
    </xf>
    <xf numFmtId="171" fontId="3" fillId="33" borderId="57" xfId="42" applyFont="1" applyFill="1" applyBorder="1" applyAlignment="1">
      <alignment horizontal="left"/>
    </xf>
    <xf numFmtId="171" fontId="3" fillId="33" borderId="62" xfId="42" applyFont="1" applyFill="1" applyBorder="1" applyAlignment="1">
      <alignment horizontal="left"/>
    </xf>
    <xf numFmtId="4" fontId="3" fillId="0" borderId="27" xfId="0" applyNumberFormat="1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4" fontId="3" fillId="0" borderId="48" xfId="42" applyNumberFormat="1" applyFont="1" applyBorder="1" applyAlignment="1">
      <alignment horizontal="left"/>
    </xf>
    <xf numFmtId="4" fontId="3" fillId="36" borderId="63" xfId="42" applyNumberFormat="1" applyFont="1" applyFill="1" applyBorder="1" applyAlignment="1">
      <alignment horizontal="center"/>
    </xf>
    <xf numFmtId="4" fontId="3" fillId="0" borderId="62" xfId="42" applyNumberFormat="1" applyFont="1" applyBorder="1" applyAlignment="1">
      <alignment horizontal="center"/>
    </xf>
    <xf numFmtId="4" fontId="3" fillId="0" borderId="44" xfId="42" applyNumberFormat="1" applyFont="1" applyBorder="1" applyAlignment="1">
      <alignment horizontal="left"/>
    </xf>
    <xf numFmtId="4" fontId="3" fillId="0" borderId="47" xfId="42" applyNumberFormat="1" applyFont="1" applyBorder="1" applyAlignment="1">
      <alignment horizontal="left"/>
    </xf>
    <xf numFmtId="4" fontId="3" fillId="0" borderId="30" xfId="0" applyNumberFormat="1" applyFont="1" applyFill="1" applyBorder="1" applyAlignment="1">
      <alignment horizontal="left"/>
    </xf>
    <xf numFmtId="0" fontId="7" fillId="33" borderId="62" xfId="0" applyFont="1" applyFill="1" applyBorder="1" applyAlignment="1">
      <alignment/>
    </xf>
    <xf numFmtId="171" fontId="3" fillId="0" borderId="55" xfId="42" applyFont="1" applyFill="1" applyBorder="1" applyAlignment="1">
      <alignment horizontal="left"/>
    </xf>
    <xf numFmtId="171" fontId="3" fillId="36" borderId="17" xfId="42" applyFont="1" applyFill="1" applyBorder="1" applyAlignment="1">
      <alignment horizontal="left"/>
    </xf>
    <xf numFmtId="171" fontId="3" fillId="34" borderId="17" xfId="42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4" fontId="3" fillId="0" borderId="26" xfId="42" applyNumberFormat="1" applyFont="1" applyFill="1" applyBorder="1" applyAlignment="1">
      <alignment horizontal="left"/>
    </xf>
    <xf numFmtId="0" fontId="9" fillId="0" borderId="37" xfId="0" applyFont="1" applyBorder="1" applyAlignment="1">
      <alignment/>
    </xf>
    <xf numFmtId="4" fontId="3" fillId="0" borderId="19" xfId="42" applyNumberFormat="1" applyFont="1" applyFill="1" applyBorder="1" applyAlignment="1">
      <alignment horizontal="left"/>
    </xf>
    <xf numFmtId="0" fontId="9" fillId="33" borderId="37" xfId="0" applyFont="1" applyFill="1" applyBorder="1" applyAlignment="1">
      <alignment horizontal="center"/>
    </xf>
    <xf numFmtId="4" fontId="3" fillId="36" borderId="19" xfId="42" applyNumberFormat="1" applyFont="1" applyFill="1" applyBorder="1" applyAlignment="1">
      <alignment horizontal="left"/>
    </xf>
    <xf numFmtId="4" fontId="3" fillId="36" borderId="16" xfId="42" applyNumberFormat="1" applyFont="1" applyFill="1" applyBorder="1" applyAlignment="1">
      <alignment horizontal="left"/>
    </xf>
    <xf numFmtId="0" fontId="4" fillId="13" borderId="13" xfId="0" applyFont="1" applyFill="1" applyBorder="1" applyAlignment="1">
      <alignment horizontal="center"/>
    </xf>
    <xf numFmtId="0" fontId="4" fillId="13" borderId="18" xfId="0" applyFont="1" applyFill="1" applyBorder="1" applyAlignment="1">
      <alignment horizontal="center"/>
    </xf>
    <xf numFmtId="0" fontId="9" fillId="33" borderId="36" xfId="0" applyFont="1" applyFill="1" applyBorder="1" applyAlignment="1">
      <alignment horizontal="left"/>
    </xf>
    <xf numFmtId="171" fontId="7" fillId="33" borderId="36" xfId="42" applyFont="1" applyFill="1" applyBorder="1" applyAlignment="1">
      <alignment horizontal="left"/>
    </xf>
    <xf numFmtId="4" fontId="3" fillId="0" borderId="34" xfId="42" applyNumberFormat="1" applyFont="1" applyBorder="1" applyAlignment="1">
      <alignment horizontal="left"/>
    </xf>
    <xf numFmtId="0" fontId="2" fillId="13" borderId="13" xfId="0" applyFont="1" applyFill="1" applyBorder="1" applyAlignment="1">
      <alignment horizontal="left"/>
    </xf>
    <xf numFmtId="4" fontId="3" fillId="0" borderId="64" xfId="42" applyNumberFormat="1" applyFont="1" applyBorder="1" applyAlignment="1">
      <alignment horizontal="left"/>
    </xf>
    <xf numFmtId="4" fontId="3" fillId="33" borderId="13" xfId="42" applyNumberFormat="1" applyFont="1" applyFill="1" applyBorder="1" applyAlignment="1">
      <alignment horizontal="left"/>
    </xf>
    <xf numFmtId="4" fontId="3" fillId="0" borderId="19" xfId="42" applyNumberFormat="1" applyFont="1" applyBorder="1" applyAlignment="1">
      <alignment horizontal="left"/>
    </xf>
    <xf numFmtId="4" fontId="3" fillId="0" borderId="20" xfId="42" applyNumberFormat="1" applyFont="1" applyBorder="1" applyAlignment="1">
      <alignment horizontal="left"/>
    </xf>
    <xf numFmtId="0" fontId="1" fillId="37" borderId="18" xfId="0" applyFont="1" applyFill="1" applyBorder="1" applyAlignment="1">
      <alignment horizontal="center"/>
    </xf>
    <xf numFmtId="171" fontId="3" fillId="0" borderId="55" xfId="42" applyFont="1" applyBorder="1" applyAlignment="1">
      <alignment horizontal="left"/>
    </xf>
    <xf numFmtId="0" fontId="2" fillId="33" borderId="65" xfId="0" applyFont="1" applyFill="1" applyBorder="1" applyAlignment="1">
      <alignment horizontal="left"/>
    </xf>
    <xf numFmtId="4" fontId="3" fillId="33" borderId="57" xfId="42" applyNumberFormat="1" applyFont="1" applyFill="1" applyBorder="1" applyAlignment="1">
      <alignment horizontal="center"/>
    </xf>
    <xf numFmtId="4" fontId="7" fillId="33" borderId="45" xfId="0" applyNumberFormat="1" applyFont="1" applyFill="1" applyBorder="1" applyAlignment="1">
      <alignment horizontal="left"/>
    </xf>
    <xf numFmtId="4" fontId="3" fillId="36" borderId="30" xfId="42" applyNumberFormat="1" applyFont="1" applyFill="1" applyBorder="1" applyAlignment="1">
      <alignment horizontal="left"/>
    </xf>
    <xf numFmtId="177" fontId="3" fillId="13" borderId="13" xfId="42" applyNumberFormat="1" applyFont="1" applyFill="1" applyBorder="1" applyAlignment="1">
      <alignment horizontal="center"/>
    </xf>
    <xf numFmtId="4" fontId="3" fillId="13" borderId="19" xfId="42" applyNumberFormat="1" applyFont="1" applyFill="1" applyBorder="1" applyAlignment="1">
      <alignment horizontal="left"/>
    </xf>
    <xf numFmtId="4" fontId="3" fillId="0" borderId="66" xfId="42" applyNumberFormat="1" applyFont="1" applyBorder="1" applyAlignment="1">
      <alignment horizontal="left"/>
    </xf>
    <xf numFmtId="4" fontId="3" fillId="0" borderId="33" xfId="42" applyNumberFormat="1" applyFont="1" applyBorder="1" applyAlignment="1">
      <alignment horizontal="left"/>
    </xf>
    <xf numFmtId="4" fontId="3" fillId="0" borderId="67" xfId="42" applyNumberFormat="1" applyFont="1" applyBorder="1" applyAlignment="1">
      <alignment horizontal="left"/>
    </xf>
    <xf numFmtId="4" fontId="3" fillId="0" borderId="18" xfId="42" applyNumberFormat="1" applyFont="1" applyBorder="1" applyAlignment="1">
      <alignment horizontal="left"/>
    </xf>
    <xf numFmtId="4" fontId="3" fillId="34" borderId="66" xfId="42" applyNumberFormat="1" applyFont="1" applyFill="1" applyBorder="1" applyAlignment="1">
      <alignment horizontal="left"/>
    </xf>
    <xf numFmtId="4" fontId="3" fillId="34" borderId="67" xfId="42" applyNumberFormat="1" applyFont="1" applyFill="1" applyBorder="1" applyAlignment="1">
      <alignment horizontal="left"/>
    </xf>
    <xf numFmtId="4" fontId="3" fillId="0" borderId="11" xfId="42" applyNumberFormat="1" applyFont="1" applyBorder="1" applyAlignment="1">
      <alignment horizontal="left"/>
    </xf>
    <xf numFmtId="4" fontId="3" fillId="0" borderId="68" xfId="42" applyNumberFormat="1" applyFont="1" applyBorder="1" applyAlignment="1">
      <alignment horizontal="left"/>
    </xf>
    <xf numFmtId="4" fontId="3" fillId="33" borderId="40" xfId="42" applyNumberFormat="1" applyFont="1" applyFill="1" applyBorder="1" applyAlignment="1">
      <alignment horizontal="left"/>
    </xf>
    <xf numFmtId="4" fontId="3" fillId="33" borderId="29" xfId="42" applyNumberFormat="1" applyFont="1" applyFill="1" applyBorder="1" applyAlignment="1">
      <alignment horizontal="left"/>
    </xf>
    <xf numFmtId="4" fontId="3" fillId="0" borderId="40" xfId="42" applyNumberFormat="1" applyFont="1" applyBorder="1" applyAlignment="1">
      <alignment horizontal="left"/>
    </xf>
    <xf numFmtId="4" fontId="3" fillId="0" borderId="29" xfId="42" applyNumberFormat="1" applyFont="1" applyBorder="1" applyAlignment="1">
      <alignment horizontal="left"/>
    </xf>
    <xf numFmtId="4" fontId="3" fillId="33" borderId="20" xfId="42" applyNumberFormat="1" applyFont="1" applyFill="1" applyBorder="1" applyAlignment="1">
      <alignment horizontal="left"/>
    </xf>
    <xf numFmtId="4" fontId="3" fillId="33" borderId="18" xfId="42" applyNumberFormat="1" applyFont="1" applyFill="1" applyBorder="1" applyAlignment="1">
      <alignment horizontal="left"/>
    </xf>
    <xf numFmtId="4" fontId="3" fillId="33" borderId="19" xfId="42" applyNumberFormat="1" applyFont="1" applyFill="1" applyBorder="1" applyAlignment="1">
      <alignment horizontal="left"/>
    </xf>
    <xf numFmtId="4" fontId="3" fillId="33" borderId="34" xfId="42" applyNumberFormat="1" applyFont="1" applyFill="1" applyBorder="1" applyAlignment="1">
      <alignment horizontal="left"/>
    </xf>
    <xf numFmtId="4" fontId="3" fillId="0" borderId="49" xfId="42" applyNumberFormat="1" applyFont="1" applyBorder="1" applyAlignment="1">
      <alignment horizontal="left"/>
    </xf>
    <xf numFmtId="4" fontId="3" fillId="33" borderId="33" xfId="42" applyNumberFormat="1" applyFont="1" applyFill="1" applyBorder="1" applyAlignment="1">
      <alignment horizontal="left"/>
    </xf>
    <xf numFmtId="4" fontId="3" fillId="0" borderId="68" xfId="42" applyNumberFormat="1" applyFont="1" applyFill="1" applyBorder="1" applyAlignment="1">
      <alignment horizontal="left"/>
    </xf>
    <xf numFmtId="4" fontId="3" fillId="34" borderId="59" xfId="42" applyNumberFormat="1" applyFont="1" applyFill="1" applyBorder="1" applyAlignment="1">
      <alignment horizontal="left"/>
    </xf>
    <xf numFmtId="4" fontId="3" fillId="0" borderId="69" xfId="42" applyNumberFormat="1" applyFont="1" applyBorder="1" applyAlignment="1">
      <alignment horizontal="left"/>
    </xf>
    <xf numFmtId="4" fontId="3" fillId="35" borderId="19" xfId="42" applyNumberFormat="1" applyFont="1" applyFill="1" applyBorder="1" applyAlignment="1">
      <alignment horizontal="left"/>
    </xf>
    <xf numFmtId="4" fontId="3" fillId="35" borderId="30" xfId="42" applyNumberFormat="1" applyFont="1" applyFill="1" applyBorder="1" applyAlignment="1">
      <alignment horizontal="left"/>
    </xf>
    <xf numFmtId="4" fontId="3" fillId="33" borderId="70" xfId="42" applyNumberFormat="1" applyFont="1" applyFill="1" applyBorder="1" applyAlignment="1">
      <alignment horizontal="left"/>
    </xf>
    <xf numFmtId="4" fontId="7" fillId="0" borderId="40" xfId="42" applyNumberFormat="1" applyFont="1" applyBorder="1" applyAlignment="1">
      <alignment horizontal="left"/>
    </xf>
    <xf numFmtId="4" fontId="3" fillId="13" borderId="30" xfId="42" applyNumberFormat="1" applyFont="1" applyFill="1" applyBorder="1" applyAlignment="1">
      <alignment horizontal="left"/>
    </xf>
    <xf numFmtId="4" fontId="3" fillId="33" borderId="30" xfId="42" applyNumberFormat="1" applyFont="1" applyFill="1" applyBorder="1" applyAlignment="1">
      <alignment horizontal="center"/>
    </xf>
    <xf numFmtId="171" fontId="11" fillId="34" borderId="41" xfId="42" applyFont="1" applyFill="1" applyBorder="1" applyAlignment="1">
      <alignment horizontal="left"/>
    </xf>
    <xf numFmtId="171" fontId="11" fillId="33" borderId="38" xfId="42" applyFont="1" applyFill="1" applyBorder="1" applyAlignment="1">
      <alignment horizontal="left"/>
    </xf>
    <xf numFmtId="171" fontId="11" fillId="33" borderId="30" xfId="42" applyFont="1" applyFill="1" applyBorder="1" applyAlignment="1">
      <alignment horizontal="left"/>
    </xf>
    <xf numFmtId="171" fontId="11" fillId="33" borderId="36" xfId="42" applyFont="1" applyFill="1" applyBorder="1" applyAlignment="1">
      <alignment horizontal="left"/>
    </xf>
    <xf numFmtId="171" fontId="11" fillId="36" borderId="41" xfId="42" applyFont="1" applyFill="1" applyBorder="1" applyAlignment="1">
      <alignment horizontal="left"/>
    </xf>
    <xf numFmtId="171" fontId="11" fillId="0" borderId="38" xfId="42" applyFont="1" applyBorder="1" applyAlignment="1">
      <alignment horizontal="left"/>
    </xf>
    <xf numFmtId="171" fontId="11" fillId="0" borderId="30" xfId="42" applyFont="1" applyBorder="1" applyAlignment="1">
      <alignment horizontal="left"/>
    </xf>
    <xf numFmtId="171" fontId="11" fillId="0" borderId="36" xfId="42" applyFont="1" applyBorder="1" applyAlignment="1">
      <alignment horizontal="left"/>
    </xf>
    <xf numFmtId="171" fontId="11" fillId="0" borderId="41" xfId="42" applyFont="1" applyBorder="1" applyAlignment="1">
      <alignment horizontal="left"/>
    </xf>
    <xf numFmtId="171" fontId="11" fillId="0" borderId="30" xfId="42" applyFont="1" applyFill="1" applyBorder="1" applyAlignment="1">
      <alignment horizontal="left"/>
    </xf>
    <xf numFmtId="171" fontId="11" fillId="33" borderId="41" xfId="42" applyFont="1" applyFill="1" applyBorder="1" applyAlignment="1">
      <alignment horizontal="left"/>
    </xf>
    <xf numFmtId="171" fontId="12" fillId="33" borderId="30" xfId="42" applyFont="1" applyFill="1" applyBorder="1" applyAlignment="1">
      <alignment horizontal="left"/>
    </xf>
    <xf numFmtId="171" fontId="11" fillId="36" borderId="42" xfId="42" applyFont="1" applyFill="1" applyBorder="1" applyAlignment="1">
      <alignment horizontal="left"/>
    </xf>
    <xf numFmtId="4" fontId="11" fillId="0" borderId="30" xfId="42" applyNumberFormat="1" applyFont="1" applyBorder="1" applyAlignment="1">
      <alignment horizontal="left"/>
    </xf>
    <xf numFmtId="4" fontId="11" fillId="0" borderId="36" xfId="42" applyNumberFormat="1" applyFont="1" applyBorder="1" applyAlignment="1">
      <alignment horizontal="left"/>
    </xf>
    <xf numFmtId="4" fontId="11" fillId="33" borderId="38" xfId="42" applyNumberFormat="1" applyFont="1" applyFill="1" applyBorder="1" applyAlignment="1">
      <alignment horizontal="left"/>
    </xf>
    <xf numFmtId="171" fontId="11" fillId="0" borderId="37" xfId="42" applyFont="1" applyFill="1" applyBorder="1" applyAlignment="1">
      <alignment horizontal="left"/>
    </xf>
    <xf numFmtId="171" fontId="11" fillId="35" borderId="41" xfId="42" applyFont="1" applyFill="1" applyBorder="1" applyAlignment="1">
      <alignment horizontal="left"/>
    </xf>
    <xf numFmtId="171" fontId="12" fillId="0" borderId="38" xfId="42" applyFont="1" applyBorder="1" applyAlignment="1">
      <alignment horizontal="left"/>
    </xf>
    <xf numFmtId="171" fontId="12" fillId="0" borderId="36" xfId="42" applyFont="1" applyBorder="1" applyAlignment="1">
      <alignment horizontal="left"/>
    </xf>
    <xf numFmtId="171" fontId="12" fillId="0" borderId="30" xfId="42" applyFont="1" applyBorder="1" applyAlignment="1">
      <alignment horizontal="left"/>
    </xf>
    <xf numFmtId="171" fontId="12" fillId="0" borderId="37" xfId="42" applyFont="1" applyBorder="1" applyAlignment="1">
      <alignment horizontal="left"/>
    </xf>
    <xf numFmtId="4" fontId="11" fillId="33" borderId="30" xfId="42" applyNumberFormat="1" applyFont="1" applyFill="1" applyBorder="1" applyAlignment="1">
      <alignment horizontal="left"/>
    </xf>
    <xf numFmtId="171" fontId="11" fillId="33" borderId="37" xfId="42" applyFont="1" applyFill="1" applyBorder="1" applyAlignment="1">
      <alignment horizontal="left"/>
    </xf>
    <xf numFmtId="171" fontId="11" fillId="0" borderId="37" xfId="42" applyFont="1" applyBorder="1" applyAlignment="1">
      <alignment horizontal="left"/>
    </xf>
    <xf numFmtId="171" fontId="11" fillId="36" borderId="17" xfId="42" applyFont="1" applyFill="1" applyBorder="1" applyAlignment="1">
      <alignment horizontal="left"/>
    </xf>
    <xf numFmtId="171" fontId="11" fillId="13" borderId="41" xfId="42" applyFont="1" applyFill="1" applyBorder="1" applyAlignment="1">
      <alignment horizontal="left"/>
    </xf>
    <xf numFmtId="4" fontId="11" fillId="0" borderId="38" xfId="42" applyNumberFormat="1" applyFont="1" applyBorder="1" applyAlignment="1">
      <alignment horizontal="left"/>
    </xf>
    <xf numFmtId="4" fontId="12" fillId="0" borderId="38" xfId="42" applyNumberFormat="1" applyFont="1" applyBorder="1" applyAlignment="1">
      <alignment horizontal="left"/>
    </xf>
    <xf numFmtId="4" fontId="12" fillId="0" borderId="30" xfId="42" applyNumberFormat="1" applyFont="1" applyBorder="1" applyAlignment="1">
      <alignment horizontal="left"/>
    </xf>
    <xf numFmtId="4" fontId="12" fillId="0" borderId="36" xfId="42" applyNumberFormat="1" applyFont="1" applyBorder="1" applyAlignment="1">
      <alignment horizontal="left"/>
    </xf>
    <xf numFmtId="171" fontId="11" fillId="34" borderId="17" xfId="42" applyFont="1" applyFill="1" applyBorder="1" applyAlignment="1">
      <alignment horizontal="left"/>
    </xf>
    <xf numFmtId="4" fontId="11" fillId="0" borderId="38" xfId="42" applyNumberFormat="1" applyFont="1" applyFill="1" applyBorder="1" applyAlignment="1">
      <alignment horizontal="left"/>
    </xf>
    <xf numFmtId="4" fontId="11" fillId="0" borderId="30" xfId="42" applyNumberFormat="1" applyFont="1" applyFill="1" applyBorder="1" applyAlignment="1">
      <alignment horizontal="left"/>
    </xf>
    <xf numFmtId="171" fontId="11" fillId="0" borderId="55" xfId="42" applyFont="1" applyFill="1" applyBorder="1" applyAlignment="1">
      <alignment horizontal="left"/>
    </xf>
    <xf numFmtId="171" fontId="3" fillId="35" borderId="19" xfId="42" applyFont="1" applyFill="1" applyBorder="1" applyAlignment="1">
      <alignment horizontal="left"/>
    </xf>
    <xf numFmtId="171" fontId="3" fillId="33" borderId="24" xfId="42" applyFont="1" applyFill="1" applyBorder="1" applyAlignment="1">
      <alignment horizontal="left"/>
    </xf>
    <xf numFmtId="171" fontId="3" fillId="33" borderId="19" xfId="42" applyFont="1" applyFill="1" applyBorder="1" applyAlignment="1">
      <alignment horizontal="left"/>
    </xf>
    <xf numFmtId="171" fontId="3" fillId="33" borderId="18" xfId="42" applyFont="1" applyFill="1" applyBorder="1" applyAlignment="1">
      <alignment horizontal="left"/>
    </xf>
    <xf numFmtId="171" fontId="3" fillId="0" borderId="19" xfId="42" applyFont="1" applyBorder="1" applyAlignment="1">
      <alignment horizontal="left"/>
    </xf>
    <xf numFmtId="4" fontId="3" fillId="0" borderId="48" xfId="42" applyNumberFormat="1" applyFont="1" applyBorder="1" applyAlignment="1">
      <alignment horizontal="center"/>
    </xf>
    <xf numFmtId="4" fontId="7" fillId="0" borderId="30" xfId="42" applyNumberFormat="1" applyFont="1" applyBorder="1" applyAlignment="1">
      <alignment horizontal="center"/>
    </xf>
    <xf numFmtId="171" fontId="12" fillId="0" borderId="30" xfId="42" applyFont="1" applyBorder="1" applyAlignment="1">
      <alignment horizontal="center"/>
    </xf>
    <xf numFmtId="171" fontId="7" fillId="0" borderId="30" xfId="42" applyFont="1" applyBorder="1" applyAlignment="1">
      <alignment horizontal="center"/>
    </xf>
    <xf numFmtId="4" fontId="3" fillId="33" borderId="48" xfId="0" applyNumberFormat="1" applyFont="1" applyFill="1" applyBorder="1" applyAlignment="1">
      <alignment horizontal="left"/>
    </xf>
    <xf numFmtId="4" fontId="3" fillId="33" borderId="25" xfId="0" applyNumberFormat="1" applyFont="1" applyFill="1" applyBorder="1" applyAlignment="1">
      <alignment horizontal="left"/>
    </xf>
    <xf numFmtId="4" fontId="3" fillId="33" borderId="41" xfId="0" applyNumberFormat="1" applyFont="1" applyFill="1" applyBorder="1" applyAlignment="1">
      <alignment horizontal="left"/>
    </xf>
    <xf numFmtId="4" fontId="3" fillId="13" borderId="53" xfId="42" applyNumberFormat="1" applyFont="1" applyFill="1" applyBorder="1" applyAlignment="1">
      <alignment horizontal="left"/>
    </xf>
    <xf numFmtId="171" fontId="3" fillId="13" borderId="53" xfId="42" applyFont="1" applyFill="1" applyBorder="1" applyAlignment="1">
      <alignment horizontal="left"/>
    </xf>
    <xf numFmtId="4" fontId="3" fillId="13" borderId="71" xfId="42" applyNumberFormat="1" applyFont="1" applyFill="1" applyBorder="1" applyAlignment="1">
      <alignment horizontal="left"/>
    </xf>
    <xf numFmtId="171" fontId="3" fillId="0" borderId="62" xfId="42" applyFont="1" applyBorder="1" applyAlignment="1">
      <alignment horizontal="center"/>
    </xf>
    <xf numFmtId="171" fontId="7" fillId="33" borderId="40" xfId="42" applyFont="1" applyFill="1" applyBorder="1" applyAlignment="1">
      <alignment horizontal="left"/>
    </xf>
    <xf numFmtId="171" fontId="3" fillId="0" borderId="21" xfId="42" applyFont="1" applyFill="1" applyBorder="1" applyAlignment="1">
      <alignment horizontal="left"/>
    </xf>
    <xf numFmtId="0" fontId="9" fillId="33" borderId="29" xfId="0" applyFont="1" applyFill="1" applyBorder="1" applyAlignment="1">
      <alignment horizontal="center"/>
    </xf>
    <xf numFmtId="0" fontId="9" fillId="33" borderId="20" xfId="0" applyFont="1" applyFill="1" applyBorder="1" applyAlignment="1">
      <alignment horizontal="center"/>
    </xf>
    <xf numFmtId="0" fontId="9" fillId="33" borderId="21" xfId="0" applyFont="1" applyFill="1" applyBorder="1" applyAlignment="1">
      <alignment horizontal="center"/>
    </xf>
    <xf numFmtId="0" fontId="2" fillId="13" borderId="18" xfId="0" applyFont="1" applyFill="1" applyBorder="1" applyAlignment="1">
      <alignment/>
    </xf>
    <xf numFmtId="0" fontId="2" fillId="0" borderId="71" xfId="0" applyFont="1" applyBorder="1" applyAlignment="1">
      <alignment horizontal="center"/>
    </xf>
    <xf numFmtId="171" fontId="2" fillId="13" borderId="70" xfId="42" applyFont="1" applyFill="1" applyBorder="1" applyAlignment="1">
      <alignment horizontal="center"/>
    </xf>
    <xf numFmtId="4" fontId="11" fillId="0" borderId="72" xfId="42" applyNumberFormat="1" applyFont="1" applyBorder="1" applyAlignment="1">
      <alignment horizontal="left"/>
    </xf>
    <xf numFmtId="4" fontId="11" fillId="0" borderId="50" xfId="42" applyNumberFormat="1" applyFont="1" applyBorder="1" applyAlignment="1">
      <alignment horizontal="left"/>
    </xf>
    <xf numFmtId="171" fontId="11" fillId="34" borderId="72" xfId="42" applyFont="1" applyFill="1" applyBorder="1" applyAlignment="1">
      <alignment horizontal="left"/>
    </xf>
    <xf numFmtId="171" fontId="11" fillId="33" borderId="48" xfId="42" applyFont="1" applyFill="1" applyBorder="1" applyAlignment="1">
      <alignment horizontal="left"/>
    </xf>
    <xf numFmtId="171" fontId="11" fillId="33" borderId="49" xfId="42" applyFont="1" applyFill="1" applyBorder="1" applyAlignment="1">
      <alignment horizontal="left"/>
    </xf>
    <xf numFmtId="4" fontId="7" fillId="0" borderId="50" xfId="0" applyNumberFormat="1" applyFont="1" applyBorder="1" applyAlignment="1">
      <alignment horizontal="left"/>
    </xf>
    <xf numFmtId="4" fontId="7" fillId="0" borderId="49" xfId="0" applyNumberFormat="1" applyFont="1" applyBorder="1" applyAlignment="1">
      <alignment horizontal="left"/>
    </xf>
    <xf numFmtId="4" fontId="7" fillId="0" borderId="48" xfId="0" applyNumberFormat="1" applyFont="1" applyBorder="1" applyAlignment="1">
      <alignment horizontal="left"/>
    </xf>
    <xf numFmtId="4" fontId="7" fillId="33" borderId="48" xfId="0" applyNumberFormat="1" applyFont="1" applyFill="1" applyBorder="1" applyAlignment="1">
      <alignment horizontal="left"/>
    </xf>
    <xf numFmtId="0" fontId="3" fillId="0" borderId="10" xfId="0" applyFont="1" applyBorder="1" applyAlignment="1">
      <alignment horizontal="center" vertical="top"/>
    </xf>
    <xf numFmtId="177" fontId="3" fillId="13" borderId="30" xfId="42" applyNumberFormat="1" applyFont="1" applyFill="1" applyBorder="1" applyAlignment="1">
      <alignment horizontal="center"/>
    </xf>
    <xf numFmtId="171" fontId="3" fillId="13" borderId="30" xfId="42" applyFont="1" applyFill="1" applyBorder="1" applyAlignment="1">
      <alignment horizontal="center"/>
    </xf>
    <xf numFmtId="4" fontId="3" fillId="34" borderId="30" xfId="42" applyNumberFormat="1" applyFont="1" applyFill="1" applyBorder="1" applyAlignment="1">
      <alignment horizontal="left"/>
    </xf>
    <xf numFmtId="4" fontId="7" fillId="0" borderId="50" xfId="42" applyNumberFormat="1" applyFont="1" applyBorder="1" applyAlignment="1">
      <alignment horizontal="left"/>
    </xf>
    <xf numFmtId="4" fontId="7" fillId="0" borderId="48" xfId="42" applyNumberFormat="1" applyFont="1" applyBorder="1" applyAlignment="1">
      <alignment horizontal="left"/>
    </xf>
    <xf numFmtId="4" fontId="7" fillId="33" borderId="50" xfId="42" applyNumberFormat="1" applyFont="1" applyFill="1" applyBorder="1" applyAlignment="1">
      <alignment horizontal="left"/>
    </xf>
    <xf numFmtId="4" fontId="7" fillId="33" borderId="48" xfId="42" applyNumberFormat="1" applyFont="1" applyFill="1" applyBorder="1" applyAlignment="1">
      <alignment horizontal="left"/>
    </xf>
    <xf numFmtId="0" fontId="9" fillId="0" borderId="21" xfId="0" applyFont="1" applyBorder="1" applyAlignment="1">
      <alignment horizontal="left"/>
    </xf>
    <xf numFmtId="4" fontId="3" fillId="0" borderId="64" xfId="42" applyNumberFormat="1" applyFont="1" applyFill="1" applyBorder="1" applyAlignment="1">
      <alignment horizontal="left"/>
    </xf>
    <xf numFmtId="4" fontId="3" fillId="0" borderId="73" xfId="42" applyNumberFormat="1" applyFont="1" applyBorder="1" applyAlignment="1">
      <alignment horizontal="left"/>
    </xf>
    <xf numFmtId="0" fontId="2" fillId="0" borderId="40" xfId="0" applyFont="1" applyBorder="1" applyAlignment="1">
      <alignment/>
    </xf>
    <xf numFmtId="4" fontId="3" fillId="0" borderId="70" xfId="42" applyNumberFormat="1" applyFont="1" applyBorder="1" applyAlignment="1">
      <alignment horizontal="left"/>
    </xf>
    <xf numFmtId="4" fontId="3" fillId="37" borderId="30" xfId="42" applyNumberFormat="1" applyFont="1" applyFill="1" applyBorder="1" applyAlignment="1">
      <alignment horizontal="left"/>
    </xf>
    <xf numFmtId="0" fontId="2" fillId="33" borderId="21" xfId="0" applyFont="1" applyFill="1" applyBorder="1" applyAlignment="1">
      <alignment horizontal="left"/>
    </xf>
    <xf numFmtId="0" fontId="58" fillId="33" borderId="29" xfId="0" applyFont="1" applyFill="1" applyBorder="1" applyAlignment="1">
      <alignment vertical="center" wrapText="1"/>
    </xf>
    <xf numFmtId="0" fontId="58" fillId="33" borderId="21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9" fillId="33" borderId="36" xfId="0" applyFont="1" applyFill="1" applyBorder="1" applyAlignment="1">
      <alignment/>
    </xf>
    <xf numFmtId="0" fontId="9" fillId="33" borderId="49" xfId="0" applyFont="1" applyFill="1" applyBorder="1" applyAlignment="1">
      <alignment/>
    </xf>
    <xf numFmtId="0" fontId="9" fillId="33" borderId="50" xfId="0" applyFont="1" applyFill="1" applyBorder="1" applyAlignment="1">
      <alignment/>
    </xf>
    <xf numFmtId="0" fontId="9" fillId="33" borderId="38" xfId="0" applyFont="1" applyFill="1" applyBorder="1" applyAlignment="1">
      <alignment/>
    </xf>
    <xf numFmtId="0" fontId="9" fillId="33" borderId="29" xfId="0" applyFont="1" applyFill="1" applyBorder="1" applyAlignment="1">
      <alignment horizontal="left"/>
    </xf>
    <xf numFmtId="0" fontId="9" fillId="33" borderId="56" xfId="0" applyFont="1" applyFill="1" applyBorder="1" applyAlignment="1">
      <alignment horizontal="left"/>
    </xf>
    <xf numFmtId="4" fontId="7" fillId="33" borderId="47" xfId="0" applyNumberFormat="1" applyFont="1" applyFill="1" applyBorder="1" applyAlignment="1">
      <alignment horizontal="left"/>
    </xf>
    <xf numFmtId="4" fontId="3" fillId="33" borderId="40" xfId="0" applyNumberFormat="1" applyFont="1" applyFill="1" applyBorder="1" applyAlignment="1">
      <alignment horizontal="left"/>
    </xf>
    <xf numFmtId="4" fontId="7" fillId="33" borderId="44" xfId="42" applyNumberFormat="1" applyFont="1" applyFill="1" applyBorder="1" applyAlignment="1">
      <alignment horizontal="left"/>
    </xf>
    <xf numFmtId="4" fontId="3" fillId="33" borderId="38" xfId="0" applyNumberFormat="1" applyFont="1" applyFill="1" applyBorder="1" applyAlignment="1">
      <alignment horizontal="left"/>
    </xf>
    <xf numFmtId="4" fontId="7" fillId="33" borderId="51" xfId="42" applyNumberFormat="1" applyFont="1" applyFill="1" applyBorder="1" applyAlignment="1">
      <alignment horizontal="left"/>
    </xf>
    <xf numFmtId="4" fontId="7" fillId="33" borderId="53" xfId="42" applyNumberFormat="1" applyFont="1" applyFill="1" applyBorder="1" applyAlignment="1">
      <alignment horizontal="left"/>
    </xf>
    <xf numFmtId="4" fontId="3" fillId="33" borderId="53" xfId="42" applyNumberFormat="1" applyFont="1" applyFill="1" applyBorder="1" applyAlignment="1">
      <alignment horizontal="left"/>
    </xf>
    <xf numFmtId="171" fontId="12" fillId="33" borderId="36" xfId="42" applyFont="1" applyFill="1" applyBorder="1" applyAlignment="1">
      <alignment horizontal="left"/>
    </xf>
    <xf numFmtId="0" fontId="2" fillId="33" borderId="2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59" fillId="33" borderId="29" xfId="0" applyFont="1" applyFill="1" applyBorder="1" applyAlignment="1">
      <alignment horizontal="center" vertical="center" wrapText="1"/>
    </xf>
    <xf numFmtId="0" fontId="59" fillId="33" borderId="21" xfId="0" applyFont="1" applyFill="1" applyBorder="1" applyAlignment="1">
      <alignment horizontal="center" vertical="center" wrapText="1"/>
    </xf>
    <xf numFmtId="0" fontId="59" fillId="33" borderId="36" xfId="0" applyFont="1" applyFill="1" applyBorder="1" applyAlignment="1">
      <alignment horizontal="center" vertical="center" wrapText="1"/>
    </xf>
    <xf numFmtId="0" fontId="59" fillId="33" borderId="38" xfId="0" applyFont="1" applyFill="1" applyBorder="1" applyAlignment="1">
      <alignment horizontal="center" vertical="center" wrapText="1"/>
    </xf>
    <xf numFmtId="171" fontId="3" fillId="33" borderId="30" xfId="42" applyFont="1" applyFill="1" applyBorder="1" applyAlignment="1">
      <alignment horizontal="center"/>
    </xf>
    <xf numFmtId="171" fontId="3" fillId="33" borderId="36" xfId="42" applyFont="1" applyFill="1" applyBorder="1" applyAlignment="1">
      <alignment horizontal="center"/>
    </xf>
    <xf numFmtId="4" fontId="3" fillId="33" borderId="38" xfId="42" applyNumberFormat="1" applyFont="1" applyFill="1" applyBorder="1" applyAlignment="1">
      <alignment horizontal="center"/>
    </xf>
    <xf numFmtId="0" fontId="59" fillId="33" borderId="30" xfId="0" applyFont="1" applyFill="1" applyBorder="1" applyAlignment="1">
      <alignment vertical="center" wrapText="1"/>
    </xf>
    <xf numFmtId="4" fontId="3" fillId="33" borderId="36" xfId="0" applyNumberFormat="1" applyFont="1" applyFill="1" applyBorder="1" applyAlignment="1">
      <alignment horizontal="left"/>
    </xf>
    <xf numFmtId="1" fontId="7" fillId="33" borderId="62" xfId="0" applyNumberFormat="1" applyFont="1" applyFill="1" applyBorder="1" applyAlignment="1">
      <alignment horizontal="left" vertical="top"/>
    </xf>
    <xf numFmtId="0" fontId="7" fillId="33" borderId="62" xfId="0" applyNumberFormat="1" applyFont="1" applyFill="1" applyBorder="1" applyAlignment="1" applyProtection="1">
      <alignment horizontal="left" vertical="top" wrapText="1"/>
      <protection locked="0"/>
    </xf>
    <xf numFmtId="4" fontId="0" fillId="33" borderId="30" xfId="0" applyNumberFormat="1" applyFont="1" applyFill="1" applyBorder="1" applyAlignment="1">
      <alignment horizontal="left"/>
    </xf>
    <xf numFmtId="4" fontId="3" fillId="33" borderId="20" xfId="0" applyNumberFormat="1" applyFont="1" applyFill="1" applyBorder="1" applyAlignment="1">
      <alignment horizontal="left"/>
    </xf>
    <xf numFmtId="0" fontId="7" fillId="33" borderId="62" xfId="0" applyFont="1" applyFill="1" applyBorder="1" applyAlignment="1">
      <alignment horizontal="left"/>
    </xf>
    <xf numFmtId="0" fontId="2" fillId="0" borderId="48" xfId="0" applyFont="1" applyBorder="1" applyAlignment="1">
      <alignment horizontal="center"/>
    </xf>
    <xf numFmtId="0" fontId="2" fillId="33" borderId="38" xfId="0" applyFont="1" applyFill="1" applyBorder="1" applyAlignment="1">
      <alignment horizontal="left"/>
    </xf>
    <xf numFmtId="171" fontId="3" fillId="36" borderId="19" xfId="42" applyFont="1" applyFill="1" applyBorder="1" applyAlignment="1">
      <alignment horizontal="left"/>
    </xf>
    <xf numFmtId="0" fontId="0" fillId="38" borderId="0" xfId="0" applyFill="1" applyAlignment="1">
      <alignment/>
    </xf>
    <xf numFmtId="0" fontId="2" fillId="33" borderId="36" xfId="0" applyFont="1" applyFill="1" applyBorder="1" applyAlignment="1">
      <alignment/>
    </xf>
    <xf numFmtId="0" fontId="2" fillId="33" borderId="38" xfId="0" applyFont="1" applyFill="1" applyBorder="1" applyAlignment="1">
      <alignment/>
    </xf>
    <xf numFmtId="0" fontId="2" fillId="33" borderId="37" xfId="0" applyFont="1" applyFill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33" borderId="49" xfId="0" applyFont="1" applyFill="1" applyBorder="1" applyAlignment="1">
      <alignment/>
    </xf>
    <xf numFmtId="0" fontId="2" fillId="0" borderId="70" xfId="0" applyFont="1" applyBorder="1" applyAlignment="1">
      <alignment/>
    </xf>
    <xf numFmtId="0" fontId="2" fillId="0" borderId="49" xfId="0" applyFont="1" applyBorder="1" applyAlignment="1">
      <alignment/>
    </xf>
    <xf numFmtId="0" fontId="59" fillId="33" borderId="58" xfId="0" applyFont="1" applyFill="1" applyBorder="1" applyAlignment="1">
      <alignment horizontal="center" vertical="center" wrapText="1"/>
    </xf>
    <xf numFmtId="0" fontId="59" fillId="33" borderId="0" xfId="0" applyFont="1" applyFill="1" applyBorder="1" applyAlignment="1">
      <alignment horizontal="center" vertical="center" wrapText="1"/>
    </xf>
    <xf numFmtId="0" fontId="59" fillId="33" borderId="38" xfId="0" applyFont="1" applyFill="1" applyBorder="1" applyAlignment="1">
      <alignment vertical="center" wrapText="1"/>
    </xf>
    <xf numFmtId="0" fontId="59" fillId="33" borderId="57" xfId="0" applyFont="1" applyFill="1" applyBorder="1" applyAlignment="1">
      <alignment vertical="center" wrapText="1"/>
    </xf>
    <xf numFmtId="4" fontId="3" fillId="36" borderId="30" xfId="42" applyNumberFormat="1" applyFont="1" applyFill="1" applyBorder="1" applyAlignment="1">
      <alignment horizontal="center"/>
    </xf>
    <xf numFmtId="4" fontId="3" fillId="13" borderId="30" xfId="42" applyNumberFormat="1" applyFont="1" applyFill="1" applyBorder="1" applyAlignment="1">
      <alignment horizontal="center"/>
    </xf>
    <xf numFmtId="171" fontId="3" fillId="0" borderId="30" xfId="42" applyFont="1" applyBorder="1" applyAlignment="1">
      <alignment horizontal="center"/>
    </xf>
    <xf numFmtId="0" fontId="58" fillId="33" borderId="37" xfId="0" applyFont="1" applyFill="1" applyBorder="1" applyAlignment="1">
      <alignment vertical="center" wrapText="1"/>
    </xf>
    <xf numFmtId="0" fontId="60" fillId="33" borderId="57" xfId="0" applyFont="1" applyFill="1" applyBorder="1" applyAlignment="1">
      <alignment vertical="center" wrapText="1"/>
    </xf>
    <xf numFmtId="4" fontId="3" fillId="34" borderId="74" xfId="42" applyNumberFormat="1" applyFont="1" applyFill="1" applyBorder="1" applyAlignment="1">
      <alignment horizontal="left"/>
    </xf>
    <xf numFmtId="4" fontId="3" fillId="0" borderId="75" xfId="42" applyNumberFormat="1" applyFont="1" applyBorder="1" applyAlignment="1">
      <alignment horizontal="left"/>
    </xf>
    <xf numFmtId="4" fontId="3" fillId="33" borderId="75" xfId="42" applyNumberFormat="1" applyFont="1" applyFill="1" applyBorder="1" applyAlignment="1">
      <alignment horizontal="left"/>
    </xf>
    <xf numFmtId="4" fontId="3" fillId="0" borderId="75" xfId="42" applyNumberFormat="1" applyFont="1" applyFill="1" applyBorder="1" applyAlignment="1">
      <alignment horizontal="left"/>
    </xf>
    <xf numFmtId="4" fontId="3" fillId="36" borderId="75" xfId="42" applyNumberFormat="1" applyFont="1" applyFill="1" applyBorder="1" applyAlignment="1">
      <alignment horizontal="left"/>
    </xf>
    <xf numFmtId="4" fontId="3" fillId="13" borderId="75" xfId="42" applyNumberFormat="1" applyFont="1" applyFill="1" applyBorder="1" applyAlignment="1">
      <alignment horizontal="left"/>
    </xf>
    <xf numFmtId="4" fontId="3" fillId="33" borderId="76" xfId="42" applyNumberFormat="1" applyFont="1" applyFill="1" applyBorder="1" applyAlignment="1">
      <alignment horizontal="left"/>
    </xf>
    <xf numFmtId="171" fontId="11" fillId="0" borderId="75" xfId="42" applyFont="1" applyBorder="1" applyAlignment="1">
      <alignment horizontal="left"/>
    </xf>
    <xf numFmtId="171" fontId="3" fillId="0" borderId="75" xfId="42" applyFont="1" applyBorder="1" applyAlignment="1">
      <alignment horizontal="left"/>
    </xf>
    <xf numFmtId="171" fontId="11" fillId="34" borderId="74" xfId="42" applyFont="1" applyFill="1" applyBorder="1" applyAlignment="1">
      <alignment horizontal="left"/>
    </xf>
    <xf numFmtId="171" fontId="3" fillId="34" borderId="74" xfId="42" applyFont="1" applyFill="1" applyBorder="1" applyAlignment="1">
      <alignment horizontal="left"/>
    </xf>
    <xf numFmtId="4" fontId="7" fillId="0" borderId="40" xfId="0" applyNumberFormat="1" applyFont="1" applyBorder="1" applyAlignment="1">
      <alignment horizontal="left"/>
    </xf>
    <xf numFmtId="171" fontId="3" fillId="0" borderId="48" xfId="42" applyFont="1" applyBorder="1" applyAlignment="1">
      <alignment horizontal="center"/>
    </xf>
    <xf numFmtId="0" fontId="2" fillId="0" borderId="36" xfId="0" applyFont="1" applyBorder="1" applyAlignment="1">
      <alignment horizontal="left"/>
    </xf>
    <xf numFmtId="0" fontId="2" fillId="0" borderId="38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171" fontId="11" fillId="13" borderId="30" xfId="42" applyFont="1" applyFill="1" applyBorder="1" applyAlignment="1">
      <alignment horizontal="center"/>
    </xf>
    <xf numFmtId="4" fontId="0" fillId="0" borderId="30" xfId="0" applyNumberFormat="1" applyBorder="1" applyAlignment="1">
      <alignment/>
    </xf>
    <xf numFmtId="0" fontId="2" fillId="13" borderId="17" xfId="0" applyFont="1" applyFill="1" applyBorder="1" applyAlignment="1">
      <alignment horizontal="left"/>
    </xf>
    <xf numFmtId="4" fontId="3" fillId="13" borderId="17" xfId="42" applyNumberFormat="1" applyFont="1" applyFill="1" applyBorder="1" applyAlignment="1">
      <alignment horizontal="center"/>
    </xf>
    <xf numFmtId="171" fontId="11" fillId="13" borderId="17" xfId="42" applyFont="1" applyFill="1" applyBorder="1" applyAlignment="1">
      <alignment horizontal="center"/>
    </xf>
    <xf numFmtId="171" fontId="3" fillId="13" borderId="17" xfId="42" applyFont="1" applyFill="1" applyBorder="1" applyAlignment="1">
      <alignment horizontal="center"/>
    </xf>
    <xf numFmtId="171" fontId="11" fillId="33" borderId="30" xfId="42" applyFont="1" applyFill="1" applyBorder="1" applyAlignment="1">
      <alignment horizontal="center"/>
    </xf>
    <xf numFmtId="4" fontId="3" fillId="34" borderId="17" xfId="42" applyNumberFormat="1" applyFont="1" applyFill="1" applyBorder="1" applyAlignment="1">
      <alignment horizontal="center"/>
    </xf>
    <xf numFmtId="4" fontId="11" fillId="34" borderId="17" xfId="42" applyNumberFormat="1" applyFont="1" applyFill="1" applyBorder="1" applyAlignment="1">
      <alignment horizontal="center"/>
    </xf>
    <xf numFmtId="4" fontId="11" fillId="36" borderId="30" xfId="42" applyNumberFormat="1" applyFont="1" applyFill="1" applyBorder="1" applyAlignment="1">
      <alignment horizontal="center"/>
    </xf>
    <xf numFmtId="171" fontId="3" fillId="34" borderId="17" xfId="42" applyFont="1" applyFill="1" applyBorder="1" applyAlignment="1">
      <alignment horizontal="center"/>
    </xf>
    <xf numFmtId="171" fontId="3" fillId="36" borderId="30" xfId="42" applyFont="1" applyFill="1" applyBorder="1" applyAlignment="1">
      <alignment horizontal="center"/>
    </xf>
    <xf numFmtId="4" fontId="3" fillId="35" borderId="75" xfId="42" applyNumberFormat="1" applyFont="1" applyFill="1" applyBorder="1" applyAlignment="1">
      <alignment horizontal="left"/>
    </xf>
    <xf numFmtId="4" fontId="3" fillId="0" borderId="75" xfId="42" applyNumberFormat="1" applyFont="1" applyBorder="1" applyAlignment="1">
      <alignment horizontal="center"/>
    </xf>
    <xf numFmtId="4" fontId="3" fillId="0" borderId="76" xfId="42" applyNumberFormat="1" applyFont="1" applyBorder="1" applyAlignment="1">
      <alignment horizontal="center"/>
    </xf>
    <xf numFmtId="171" fontId="3" fillId="0" borderId="75" xfId="42" applyFont="1" applyBorder="1" applyAlignment="1">
      <alignment horizontal="center"/>
    </xf>
    <xf numFmtId="171" fontId="11" fillId="0" borderId="75" xfId="42" applyFont="1" applyBorder="1" applyAlignment="1">
      <alignment horizontal="center"/>
    </xf>
    <xf numFmtId="4" fontId="3" fillId="33" borderId="55" xfId="42" applyNumberFormat="1" applyFont="1" applyFill="1" applyBorder="1" applyAlignment="1">
      <alignment horizontal="left"/>
    </xf>
    <xf numFmtId="171" fontId="11" fillId="0" borderId="36" xfId="42" applyFont="1" applyFill="1" applyBorder="1" applyAlignment="1">
      <alignment horizontal="left"/>
    </xf>
    <xf numFmtId="171" fontId="3" fillId="0" borderId="29" xfId="42" applyFont="1" applyFill="1" applyBorder="1" applyAlignment="1">
      <alignment horizontal="left"/>
    </xf>
    <xf numFmtId="4" fontId="3" fillId="0" borderId="58" xfId="42" applyNumberFormat="1" applyFont="1" applyBorder="1" applyAlignment="1">
      <alignment horizontal="center"/>
    </xf>
    <xf numFmtId="171" fontId="11" fillId="0" borderId="58" xfId="42" applyFont="1" applyBorder="1" applyAlignment="1">
      <alignment horizontal="center"/>
    </xf>
    <xf numFmtId="171" fontId="3" fillId="0" borderId="58" xfId="42" applyFont="1" applyBorder="1" applyAlignment="1">
      <alignment horizontal="center"/>
    </xf>
    <xf numFmtId="0" fontId="61" fillId="38" borderId="0" xfId="0" applyFont="1" applyFill="1" applyAlignment="1">
      <alignment/>
    </xf>
    <xf numFmtId="4" fontId="3" fillId="35" borderId="15" xfId="42" applyNumberFormat="1" applyFont="1" applyFill="1" applyBorder="1" applyAlignment="1">
      <alignment horizontal="left"/>
    </xf>
    <xf numFmtId="0" fontId="9" fillId="19" borderId="15" xfId="0" applyFont="1" applyFill="1" applyBorder="1" applyAlignment="1">
      <alignment horizontal="center"/>
    </xf>
    <xf numFmtId="0" fontId="9" fillId="13" borderId="15" xfId="0" applyFont="1" applyFill="1" applyBorder="1" applyAlignment="1">
      <alignment horizontal="center"/>
    </xf>
    <xf numFmtId="0" fontId="10" fillId="34" borderId="28" xfId="0" applyFont="1" applyFill="1" applyBorder="1" applyAlignment="1">
      <alignment horizontal="center"/>
    </xf>
    <xf numFmtId="0" fontId="1" fillId="34" borderId="60" xfId="0" applyFont="1" applyFill="1" applyBorder="1" applyAlignment="1">
      <alignment horizontal="center"/>
    </xf>
    <xf numFmtId="4" fontId="3" fillId="33" borderId="30" xfId="0" applyNumberFormat="1" applyFont="1" applyFill="1" applyBorder="1" applyAlignment="1">
      <alignment horizontal="left"/>
    </xf>
    <xf numFmtId="4" fontId="3" fillId="33" borderId="10" xfId="42" applyNumberFormat="1" applyFont="1" applyFill="1" applyBorder="1" applyAlignment="1">
      <alignment horizontal="left"/>
    </xf>
    <xf numFmtId="0" fontId="1" fillId="13" borderId="27" xfId="0" applyFont="1" applyFill="1" applyBorder="1" applyAlignment="1">
      <alignment horizontal="center"/>
    </xf>
    <xf numFmtId="0" fontId="9" fillId="33" borderId="38" xfId="0" applyFont="1" applyFill="1" applyBorder="1" applyAlignment="1">
      <alignment horizontal="left"/>
    </xf>
    <xf numFmtId="0" fontId="9" fillId="33" borderId="37" xfId="0" applyFont="1" applyFill="1" applyBorder="1" applyAlignment="1">
      <alignment horizontal="left"/>
    </xf>
    <xf numFmtId="171" fontId="3" fillId="35" borderId="15" xfId="42" applyFont="1" applyFill="1" applyBorder="1" applyAlignment="1">
      <alignment horizontal="left"/>
    </xf>
    <xf numFmtId="171" fontId="3" fillId="33" borderId="15" xfId="42" applyFont="1" applyFill="1" applyBorder="1" applyAlignment="1">
      <alignment horizontal="left"/>
    </xf>
    <xf numFmtId="4" fontId="3" fillId="33" borderId="77" xfId="42" applyNumberFormat="1" applyFont="1" applyFill="1" applyBorder="1" applyAlignment="1">
      <alignment horizontal="left"/>
    </xf>
    <xf numFmtId="0" fontId="9" fillId="33" borderId="37" xfId="0" applyFont="1" applyFill="1" applyBorder="1" applyAlignment="1">
      <alignment/>
    </xf>
    <xf numFmtId="4" fontId="3" fillId="33" borderId="58" xfId="42" applyNumberFormat="1" applyFont="1" applyFill="1" applyBorder="1" applyAlignment="1">
      <alignment horizontal="left"/>
    </xf>
    <xf numFmtId="0" fontId="2" fillId="13" borderId="78" xfId="0" applyFont="1" applyFill="1" applyBorder="1" applyAlignment="1">
      <alignment horizontal="center"/>
    </xf>
    <xf numFmtId="0" fontId="2" fillId="13" borderId="42" xfId="0" applyFont="1" applyFill="1" applyBorder="1" applyAlignment="1">
      <alignment horizontal="center"/>
    </xf>
    <xf numFmtId="4" fontId="3" fillId="13" borderId="42" xfId="42" applyNumberFormat="1" applyFont="1" applyFill="1" applyBorder="1" applyAlignment="1">
      <alignment horizontal="left"/>
    </xf>
    <xf numFmtId="171" fontId="11" fillId="13" borderId="42" xfId="42" applyFont="1" applyFill="1" applyBorder="1" applyAlignment="1">
      <alignment horizontal="left"/>
    </xf>
    <xf numFmtId="171" fontId="3" fillId="13" borderId="42" xfId="42" applyFont="1" applyFill="1" applyBorder="1" applyAlignment="1">
      <alignment horizontal="left"/>
    </xf>
    <xf numFmtId="4" fontId="3" fillId="13" borderId="14" xfId="42" applyNumberFormat="1" applyFont="1" applyFill="1" applyBorder="1" applyAlignment="1">
      <alignment horizontal="left"/>
    </xf>
    <xf numFmtId="171" fontId="11" fillId="13" borderId="14" xfId="42" applyFont="1" applyFill="1" applyBorder="1" applyAlignment="1">
      <alignment horizontal="left"/>
    </xf>
    <xf numFmtId="171" fontId="3" fillId="13" borderId="14" xfId="42" applyFont="1" applyFill="1" applyBorder="1" applyAlignment="1">
      <alignment horizontal="left"/>
    </xf>
    <xf numFmtId="4" fontId="3" fillId="0" borderId="0" xfId="42" applyNumberFormat="1" applyFont="1" applyFill="1" applyBorder="1" applyAlignment="1">
      <alignment horizontal="left"/>
    </xf>
    <xf numFmtId="4" fontId="7" fillId="33" borderId="37" xfId="42" applyNumberFormat="1" applyFont="1" applyFill="1" applyBorder="1" applyAlignment="1">
      <alignment horizontal="left"/>
    </xf>
    <xf numFmtId="4" fontId="0" fillId="0" borderId="0" xfId="0" applyNumberFormat="1" applyAlignment="1">
      <alignment/>
    </xf>
    <xf numFmtId="171" fontId="13" fillId="36" borderId="17" xfId="42" applyFont="1" applyFill="1" applyBorder="1" applyAlignment="1">
      <alignment horizontal="left"/>
    </xf>
    <xf numFmtId="4" fontId="12" fillId="33" borderId="37" xfId="42" applyNumberFormat="1" applyFont="1" applyFill="1" applyBorder="1" applyAlignment="1">
      <alignment horizontal="left"/>
    </xf>
    <xf numFmtId="171" fontId="7" fillId="0" borderId="29" xfId="42" applyFont="1" applyBorder="1" applyAlignment="1">
      <alignment horizontal="left"/>
    </xf>
    <xf numFmtId="0" fontId="2" fillId="13" borderId="40" xfId="0" applyFont="1" applyFill="1" applyBorder="1" applyAlignment="1">
      <alignment horizontal="center"/>
    </xf>
    <xf numFmtId="0" fontId="9" fillId="33" borderId="70" xfId="0" applyFont="1" applyFill="1" applyBorder="1" applyAlignment="1">
      <alignment horizontal="center"/>
    </xf>
    <xf numFmtId="4" fontId="11" fillId="0" borderId="37" xfId="42" applyNumberFormat="1" applyFont="1" applyBorder="1" applyAlignment="1">
      <alignment horizontal="left"/>
    </xf>
    <xf numFmtId="171" fontId="13" fillId="34" borderId="17" xfId="42" applyFont="1" applyFill="1" applyBorder="1" applyAlignment="1">
      <alignment horizontal="left"/>
    </xf>
    <xf numFmtId="171" fontId="13" fillId="0" borderId="38" xfId="42" applyFont="1" applyBorder="1" applyAlignment="1">
      <alignment horizontal="left"/>
    </xf>
    <xf numFmtId="171" fontId="13" fillId="0" borderId="75" xfId="42" applyFont="1" applyBorder="1" applyAlignment="1">
      <alignment horizontal="left"/>
    </xf>
    <xf numFmtId="171" fontId="13" fillId="0" borderId="55" xfId="42" applyFont="1" applyBorder="1" applyAlignment="1">
      <alignment horizontal="left"/>
    </xf>
    <xf numFmtId="0" fontId="2" fillId="0" borderId="7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71" fontId="3" fillId="33" borderId="38" xfId="42" applyFont="1" applyFill="1" applyBorder="1" applyAlignment="1">
      <alignment horizontal="center"/>
    </xf>
    <xf numFmtId="171" fontId="0" fillId="0" borderId="30" xfId="42" applyFont="1" applyBorder="1" applyAlignment="1">
      <alignment horizontal="center"/>
    </xf>
    <xf numFmtId="171" fontId="3" fillId="36" borderId="38" xfId="42" applyFont="1" applyFill="1" applyBorder="1" applyAlignment="1">
      <alignment horizontal="center"/>
    </xf>
    <xf numFmtId="171" fontId="3" fillId="0" borderId="49" xfId="42" applyFont="1" applyBorder="1" applyAlignment="1">
      <alignment horizontal="center"/>
    </xf>
    <xf numFmtId="4" fontId="3" fillId="33" borderId="75" xfId="0" applyNumberFormat="1" applyFont="1" applyFill="1" applyBorder="1" applyAlignment="1">
      <alignment horizontal="left"/>
    </xf>
    <xf numFmtId="4" fontId="3" fillId="33" borderId="76" xfId="0" applyNumberFormat="1" applyFont="1" applyFill="1" applyBorder="1" applyAlignment="1">
      <alignment horizontal="left"/>
    </xf>
    <xf numFmtId="4" fontId="13" fillId="33" borderId="55" xfId="42" applyNumberFormat="1" applyFont="1" applyFill="1" applyBorder="1" applyAlignment="1">
      <alignment horizontal="left"/>
    </xf>
    <xf numFmtId="171" fontId="3" fillId="33" borderId="55" xfId="42" applyFont="1" applyFill="1" applyBorder="1" applyAlignment="1">
      <alignment horizontal="left"/>
    </xf>
    <xf numFmtId="4" fontId="3" fillId="0" borderId="17" xfId="42" applyNumberFormat="1" applyFont="1" applyBorder="1" applyAlignment="1">
      <alignment horizontal="left"/>
    </xf>
    <xf numFmtId="4" fontId="13" fillId="0" borderId="17" xfId="42" applyNumberFormat="1" applyFont="1" applyBorder="1" applyAlignment="1">
      <alignment horizontal="left"/>
    </xf>
    <xf numFmtId="171" fontId="3" fillId="0" borderId="17" xfId="42" applyFont="1" applyBorder="1" applyAlignment="1">
      <alignment horizontal="left"/>
    </xf>
    <xf numFmtId="171" fontId="13" fillId="0" borderId="17" xfId="42" applyFont="1" applyBorder="1" applyAlignment="1">
      <alignment horizontal="left"/>
    </xf>
    <xf numFmtId="171" fontId="13" fillId="33" borderId="17" xfId="42" applyFont="1" applyFill="1" applyBorder="1" applyAlignment="1">
      <alignment horizontal="left"/>
    </xf>
    <xf numFmtId="171" fontId="13" fillId="33" borderId="41" xfId="42" applyFont="1" applyFill="1" applyBorder="1" applyAlignment="1">
      <alignment horizontal="left"/>
    </xf>
    <xf numFmtId="4" fontId="11" fillId="33" borderId="37" xfId="42" applyNumberFormat="1" applyFont="1" applyFill="1" applyBorder="1" applyAlignment="1">
      <alignment horizontal="left"/>
    </xf>
    <xf numFmtId="0" fontId="9" fillId="0" borderId="38" xfId="0" applyFont="1" applyBorder="1" applyAlignment="1">
      <alignment horizontal="left"/>
    </xf>
    <xf numFmtId="171" fontId="13" fillId="33" borderId="36" xfId="42" applyFont="1" applyFill="1" applyBorder="1" applyAlignment="1">
      <alignment horizontal="left"/>
    </xf>
    <xf numFmtId="0" fontId="2" fillId="39" borderId="13" xfId="0" applyFont="1" applyFill="1" applyBorder="1" applyAlignment="1">
      <alignment horizontal="center"/>
    </xf>
    <xf numFmtId="171" fontId="13" fillId="33" borderId="30" xfId="42" applyFont="1" applyFill="1" applyBorder="1" applyAlignment="1">
      <alignment horizontal="left"/>
    </xf>
    <xf numFmtId="0" fontId="2" fillId="33" borderId="14" xfId="0" applyFont="1" applyFill="1" applyBorder="1" applyAlignment="1">
      <alignment horizontal="center"/>
    </xf>
    <xf numFmtId="171" fontId="13" fillId="33" borderId="38" xfId="42" applyFont="1" applyFill="1" applyBorder="1" applyAlignment="1">
      <alignment horizontal="left"/>
    </xf>
    <xf numFmtId="0" fontId="3" fillId="40" borderId="25" xfId="0" applyFont="1" applyFill="1" applyBorder="1" applyAlignment="1">
      <alignment horizontal="center"/>
    </xf>
    <xf numFmtId="0" fontId="3" fillId="40" borderId="13" xfId="0" applyFont="1" applyFill="1" applyBorder="1" applyAlignment="1">
      <alignment horizontal="center"/>
    </xf>
    <xf numFmtId="4" fontId="11" fillId="33" borderId="36" xfId="42" applyNumberFormat="1" applyFont="1" applyFill="1" applyBorder="1" applyAlignment="1">
      <alignment horizontal="left"/>
    </xf>
    <xf numFmtId="4" fontId="3" fillId="0" borderId="58" xfId="42" applyNumberFormat="1" applyFont="1" applyFill="1" applyBorder="1" applyAlignment="1">
      <alignment horizontal="left"/>
    </xf>
    <xf numFmtId="171" fontId="13" fillId="13" borderId="41" xfId="42" applyFont="1" applyFill="1" applyBorder="1" applyAlignment="1">
      <alignment horizontal="left"/>
    </xf>
    <xf numFmtId="171" fontId="13" fillId="13" borderId="53" xfId="42" applyFont="1" applyFill="1" applyBorder="1" applyAlignment="1">
      <alignment horizontal="left"/>
    </xf>
    <xf numFmtId="171" fontId="13" fillId="0" borderId="30" xfId="42" applyFont="1" applyBorder="1" applyAlignment="1">
      <alignment horizontal="left"/>
    </xf>
    <xf numFmtId="171" fontId="13" fillId="0" borderId="36" xfId="42" applyFont="1" applyBorder="1" applyAlignment="1">
      <alignment horizontal="left"/>
    </xf>
    <xf numFmtId="171" fontId="13" fillId="36" borderId="41" xfId="42" applyFont="1" applyFill="1" applyBorder="1" applyAlignment="1">
      <alignment horizontal="left"/>
    </xf>
    <xf numFmtId="0" fontId="8" fillId="0" borderId="20" xfId="0" applyFont="1" applyBorder="1" applyAlignment="1">
      <alignment horizontal="center"/>
    </xf>
    <xf numFmtId="4" fontId="3" fillId="33" borderId="64" xfId="42" applyNumberFormat="1" applyFont="1" applyFill="1" applyBorder="1" applyAlignment="1">
      <alignment horizontal="left"/>
    </xf>
    <xf numFmtId="171" fontId="13" fillId="13" borderId="27" xfId="42" applyFont="1" applyFill="1" applyBorder="1" applyAlignment="1">
      <alignment horizontal="left"/>
    </xf>
    <xf numFmtId="4" fontId="3" fillId="13" borderId="17" xfId="42" applyNumberFormat="1" applyFont="1" applyFill="1" applyBorder="1" applyAlignment="1">
      <alignment horizontal="left"/>
    </xf>
    <xf numFmtId="171" fontId="3" fillId="13" borderId="17" xfId="42" applyFont="1" applyFill="1" applyBorder="1" applyAlignment="1">
      <alignment horizontal="left"/>
    </xf>
    <xf numFmtId="0" fontId="7" fillId="33" borderId="74" xfId="0" applyFont="1" applyFill="1" applyBorder="1" applyAlignment="1">
      <alignment horizontal="left" vertical="top" wrapText="1"/>
    </xf>
    <xf numFmtId="0" fontId="7" fillId="33" borderId="75" xfId="0" applyFont="1" applyFill="1" applyBorder="1" applyAlignment="1">
      <alignment horizontal="left" vertical="top" wrapText="1"/>
    </xf>
    <xf numFmtId="0" fontId="7" fillId="33" borderId="75" xfId="0" applyFont="1" applyFill="1" applyBorder="1" applyAlignment="1">
      <alignment vertical="center" wrapText="1"/>
    </xf>
    <xf numFmtId="4" fontId="3" fillId="13" borderId="20" xfId="42" applyNumberFormat="1" applyFont="1" applyFill="1" applyBorder="1" applyAlignment="1">
      <alignment horizontal="left"/>
    </xf>
    <xf numFmtId="171" fontId="13" fillId="13" borderId="26" xfId="42" applyFont="1" applyFill="1" applyBorder="1" applyAlignment="1">
      <alignment horizontal="left"/>
    </xf>
    <xf numFmtId="0" fontId="1" fillId="13" borderId="19" xfId="0" applyFont="1" applyFill="1" applyBorder="1" applyAlignment="1">
      <alignment horizontal="center"/>
    </xf>
    <xf numFmtId="1" fontId="7" fillId="33" borderId="66" xfId="0" applyNumberFormat="1" applyFont="1" applyFill="1" applyBorder="1" applyAlignment="1">
      <alignment horizontal="center"/>
    </xf>
    <xf numFmtId="1" fontId="7" fillId="33" borderId="68" xfId="0" applyNumberFormat="1" applyFont="1" applyFill="1" applyBorder="1" applyAlignment="1">
      <alignment horizontal="center"/>
    </xf>
    <xf numFmtId="0" fontId="3" fillId="19" borderId="19" xfId="0" applyFont="1" applyFill="1" applyBorder="1" applyAlignment="1">
      <alignment horizontal="left"/>
    </xf>
    <xf numFmtId="0" fontId="3" fillId="33" borderId="74" xfId="0" applyFont="1" applyFill="1" applyBorder="1" applyAlignment="1">
      <alignment horizontal="center"/>
    </xf>
    <xf numFmtId="0" fontId="7" fillId="33" borderId="79" xfId="0" applyFont="1" applyFill="1" applyBorder="1" applyAlignment="1" applyProtection="1">
      <alignment horizontal="left" vertical="top" wrapText="1"/>
      <protection locked="0"/>
    </xf>
    <xf numFmtId="0" fontId="3" fillId="33" borderId="75" xfId="0" applyFont="1" applyFill="1" applyBorder="1" applyAlignment="1">
      <alignment horizontal="center"/>
    </xf>
    <xf numFmtId="0" fontId="7" fillId="33" borderId="77" xfId="0" applyFont="1" applyFill="1" applyBorder="1" applyAlignment="1">
      <alignment vertical="center" wrapText="1"/>
    </xf>
    <xf numFmtId="0" fontId="7" fillId="33" borderId="77" xfId="57" applyFont="1" applyFill="1" applyBorder="1">
      <alignment/>
      <protection/>
    </xf>
    <xf numFmtId="0" fontId="7" fillId="33" borderId="77" xfId="0" applyFont="1" applyFill="1" applyBorder="1" applyAlignment="1" applyProtection="1">
      <alignment horizontal="left" vertical="top" wrapText="1"/>
      <protection locked="0"/>
    </xf>
    <xf numFmtId="0" fontId="7" fillId="33" borderId="77" xfId="0" applyNumberFormat="1" applyFont="1" applyFill="1" applyBorder="1" applyAlignment="1" applyProtection="1">
      <alignment horizontal="left" vertical="top" wrapText="1"/>
      <protection locked="0"/>
    </xf>
    <xf numFmtId="0" fontId="7" fillId="33" borderId="77" xfId="0" applyFont="1" applyFill="1" applyBorder="1" applyAlignment="1">
      <alignment horizontal="left" vertical="top" wrapText="1"/>
    </xf>
    <xf numFmtId="0" fontId="7" fillId="33" borderId="77" xfId="0" applyFont="1" applyFill="1" applyBorder="1" applyAlignment="1">
      <alignment horizontal="left" wrapText="1"/>
    </xf>
    <xf numFmtId="0" fontId="7" fillId="33" borderId="77" xfId="0" applyFont="1" applyFill="1" applyBorder="1" applyAlignment="1">
      <alignment vertical="center"/>
    </xf>
    <xf numFmtId="49" fontId="7" fillId="33" borderId="77" xfId="0" applyNumberFormat="1" applyFont="1" applyFill="1" applyBorder="1" applyAlignment="1">
      <alignment horizontal="left" wrapText="1"/>
    </xf>
    <xf numFmtId="1" fontId="7" fillId="33" borderId="77" xfId="0" applyNumberFormat="1" applyFont="1" applyFill="1" applyBorder="1" applyAlignment="1">
      <alignment horizontal="left" wrapText="1"/>
    </xf>
    <xf numFmtId="0" fontId="7" fillId="33" borderId="77" xfId="0" applyFont="1" applyFill="1" applyBorder="1" applyAlignment="1">
      <alignment/>
    </xf>
    <xf numFmtId="1" fontId="7" fillId="33" borderId="77" xfId="0" applyNumberFormat="1" applyFont="1" applyFill="1" applyBorder="1" applyAlignment="1" applyProtection="1">
      <alignment horizontal="left" vertical="top" wrapText="1"/>
      <protection locked="0"/>
    </xf>
    <xf numFmtId="0" fontId="7" fillId="33" borderId="77" xfId="0" applyFont="1" applyFill="1" applyBorder="1" applyAlignment="1" applyProtection="1">
      <alignment horizontal="left" vertical="center" wrapText="1"/>
      <protection locked="0"/>
    </xf>
    <xf numFmtId="1" fontId="7" fillId="33" borderId="77" xfId="0" applyNumberFormat="1" applyFont="1" applyFill="1" applyBorder="1" applyAlignment="1">
      <alignment horizontal="left" vertical="top"/>
    </xf>
    <xf numFmtId="0" fontId="7" fillId="33" borderId="77" xfId="57" applyFont="1" applyFill="1" applyBorder="1" applyAlignment="1">
      <alignment horizontal="left" vertical="top" wrapText="1"/>
      <protection/>
    </xf>
    <xf numFmtId="0" fontId="7" fillId="33" borderId="62" xfId="57" applyFont="1" applyFill="1" applyBorder="1" applyAlignment="1" applyProtection="1">
      <alignment horizontal="left" vertical="top" wrapText="1"/>
      <protection locked="0"/>
    </xf>
    <xf numFmtId="0" fontId="7" fillId="33" borderId="62" xfId="57" applyNumberFormat="1" applyFont="1" applyFill="1" applyBorder="1" applyAlignment="1" applyProtection="1">
      <alignment horizontal="left" vertical="top" wrapText="1"/>
      <protection locked="0"/>
    </xf>
    <xf numFmtId="0" fontId="7" fillId="33" borderId="62" xfId="0" applyFont="1" applyFill="1" applyBorder="1" applyAlignment="1">
      <alignment vertical="center" wrapText="1"/>
    </xf>
    <xf numFmtId="0" fontId="7" fillId="33" borderId="62" xfId="57" applyFont="1" applyFill="1" applyBorder="1" applyAlignment="1" applyProtection="1">
      <alignment horizontal="left" vertical="top"/>
      <protection locked="0"/>
    </xf>
    <xf numFmtId="0" fontId="7" fillId="33" borderId="56" xfId="0" applyFont="1" applyFill="1" applyBorder="1" applyAlignment="1">
      <alignment vertical="center"/>
    </xf>
    <xf numFmtId="1" fontId="7" fillId="33" borderId="77" xfId="0" applyNumberFormat="1" applyFont="1" applyFill="1" applyBorder="1" applyAlignment="1">
      <alignment horizontal="left" vertical="top" wrapText="1"/>
    </xf>
    <xf numFmtId="171" fontId="7" fillId="33" borderId="42" xfId="42" applyFont="1" applyFill="1" applyBorder="1" applyAlignment="1">
      <alignment horizontal="right" vertical="top"/>
    </xf>
    <xf numFmtId="171" fontId="7" fillId="33" borderId="30" xfId="42" applyFont="1" applyFill="1" applyBorder="1" applyAlignment="1">
      <alignment horizontal="right" vertical="top"/>
    </xf>
    <xf numFmtId="171" fontId="7" fillId="33" borderId="30" xfId="42" applyFont="1" applyFill="1" applyBorder="1" applyAlignment="1">
      <alignment/>
    </xf>
    <xf numFmtId="171" fontId="3" fillId="13" borderId="71" xfId="42" applyFont="1" applyFill="1" applyBorder="1" applyAlignment="1">
      <alignment horizontal="left"/>
    </xf>
    <xf numFmtId="171" fontId="13" fillId="13" borderId="71" xfId="42" applyFont="1" applyFill="1" applyBorder="1" applyAlignment="1">
      <alignment horizontal="left"/>
    </xf>
    <xf numFmtId="171" fontId="3" fillId="13" borderId="27" xfId="42" applyFont="1" applyFill="1" applyBorder="1" applyAlignment="1">
      <alignment horizontal="left"/>
    </xf>
    <xf numFmtId="4" fontId="7" fillId="33" borderId="43" xfId="0" applyNumberFormat="1" applyFont="1" applyFill="1" applyBorder="1" applyAlignment="1">
      <alignment horizontal="left"/>
    </xf>
    <xf numFmtId="4" fontId="0" fillId="33" borderId="30" xfId="0" applyNumberFormat="1" applyFont="1" applyFill="1" applyBorder="1" applyAlignment="1">
      <alignment horizontal="left"/>
    </xf>
    <xf numFmtId="4" fontId="3" fillId="0" borderId="30" xfId="0" applyNumberFormat="1" applyFont="1" applyBorder="1" applyAlignment="1">
      <alignment horizontal="left"/>
    </xf>
    <xf numFmtId="0" fontId="7" fillId="33" borderId="62" xfId="0" applyFont="1" applyFill="1" applyBorder="1" applyAlignment="1">
      <alignment vertical="center"/>
    </xf>
    <xf numFmtId="0" fontId="1" fillId="34" borderId="16" xfId="0" applyFont="1" applyFill="1" applyBorder="1" applyAlignment="1">
      <alignment horizontal="center"/>
    </xf>
    <xf numFmtId="0" fontId="2" fillId="13" borderId="60" xfId="0" applyFont="1" applyFill="1" applyBorder="1" applyAlignment="1">
      <alignment horizontal="center"/>
    </xf>
    <xf numFmtId="4" fontId="7" fillId="0" borderId="37" xfId="42" applyNumberFormat="1" applyFont="1" applyFill="1" applyBorder="1" applyAlignment="1">
      <alignment horizontal="left"/>
    </xf>
    <xf numFmtId="4" fontId="3" fillId="35" borderId="36" xfId="42" applyNumberFormat="1" applyFont="1" applyFill="1" applyBorder="1" applyAlignment="1">
      <alignment horizontal="left"/>
    </xf>
    <xf numFmtId="4" fontId="7" fillId="0" borderId="38" xfId="42" applyNumberFormat="1" applyFont="1" applyFill="1" applyBorder="1" applyAlignment="1">
      <alignment horizontal="left"/>
    </xf>
    <xf numFmtId="4" fontId="3" fillId="0" borderId="41" xfId="42" applyNumberFormat="1" applyFont="1" applyFill="1" applyBorder="1" applyAlignment="1">
      <alignment horizontal="left"/>
    </xf>
    <xf numFmtId="0" fontId="9" fillId="0" borderId="48" xfId="0" applyFont="1" applyBorder="1" applyAlignment="1">
      <alignment horizontal="left"/>
    </xf>
    <xf numFmtId="0" fontId="9" fillId="13" borderId="18" xfId="0" applyFont="1" applyFill="1" applyBorder="1" applyAlignment="1">
      <alignment horizontal="center"/>
    </xf>
    <xf numFmtId="171" fontId="3" fillId="0" borderId="41" xfId="42" applyFont="1" applyFill="1" applyBorder="1" applyAlignment="1">
      <alignment horizontal="left"/>
    </xf>
    <xf numFmtId="171" fontId="3" fillId="35" borderId="36" xfId="42" applyFont="1" applyFill="1" applyBorder="1" applyAlignment="1">
      <alignment horizontal="left"/>
    </xf>
    <xf numFmtId="171" fontId="3" fillId="0" borderId="46" xfId="42" applyFont="1" applyFill="1" applyBorder="1" applyAlignment="1">
      <alignment horizontal="left"/>
    </xf>
    <xf numFmtId="171" fontId="3" fillId="35" borderId="53" xfId="42" applyFont="1" applyFill="1" applyBorder="1" applyAlignment="1">
      <alignment horizontal="left"/>
    </xf>
    <xf numFmtId="171" fontId="11" fillId="0" borderId="41" xfId="42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3" fillId="33" borderId="38" xfId="0" applyFont="1" applyFill="1" applyBorder="1" applyAlignment="1">
      <alignment horizontal="left"/>
    </xf>
    <xf numFmtId="171" fontId="3" fillId="35" borderId="30" xfId="42" applyFont="1" applyFill="1" applyBorder="1" applyAlignment="1">
      <alignment horizontal="left"/>
    </xf>
    <xf numFmtId="4" fontId="2" fillId="35" borderId="41" xfId="0" applyNumberFormat="1" applyFont="1" applyFill="1" applyBorder="1" applyAlignment="1">
      <alignment horizontal="left"/>
    </xf>
    <xf numFmtId="0" fontId="2" fillId="13" borderId="16" xfId="0" applyFont="1" applyFill="1" applyBorder="1" applyAlignment="1">
      <alignment horizontal="left"/>
    </xf>
    <xf numFmtId="4" fontId="3" fillId="35" borderId="36" xfId="0" applyNumberFormat="1" applyFont="1" applyFill="1" applyBorder="1" applyAlignment="1">
      <alignment horizontal="left"/>
    </xf>
    <xf numFmtId="171" fontId="3" fillId="33" borderId="48" xfId="42" applyFont="1" applyFill="1" applyBorder="1" applyAlignment="1">
      <alignment horizontal="left"/>
    </xf>
    <xf numFmtId="4" fontId="3" fillId="0" borderId="37" xfId="0" applyNumberFormat="1" applyFont="1" applyBorder="1" applyAlignment="1">
      <alignment horizontal="left"/>
    </xf>
    <xf numFmtId="4" fontId="11" fillId="0" borderId="37" xfId="0" applyNumberFormat="1" applyFont="1" applyBorder="1" applyAlignment="1">
      <alignment horizontal="left"/>
    </xf>
    <xf numFmtId="4" fontId="11" fillId="0" borderId="30" xfId="0" applyNumberFormat="1" applyFont="1" applyBorder="1" applyAlignment="1">
      <alignment horizontal="left"/>
    </xf>
    <xf numFmtId="171" fontId="3" fillId="37" borderId="30" xfId="42" applyFont="1" applyFill="1" applyBorder="1" applyAlignment="1">
      <alignment horizontal="left"/>
    </xf>
    <xf numFmtId="171" fontId="3" fillId="33" borderId="39" xfId="42" applyFont="1" applyFill="1" applyBorder="1" applyAlignment="1">
      <alignment horizontal="left"/>
    </xf>
    <xf numFmtId="0" fontId="2" fillId="33" borderId="80" xfId="0" applyFont="1" applyFill="1" applyBorder="1" applyAlignment="1">
      <alignment/>
    </xf>
    <xf numFmtId="4" fontId="3" fillId="33" borderId="42" xfId="42" applyNumberFormat="1" applyFont="1" applyFill="1" applyBorder="1" applyAlignment="1">
      <alignment horizontal="left"/>
    </xf>
    <xf numFmtId="0" fontId="2" fillId="33" borderId="60" xfId="0" applyFont="1" applyFill="1" applyBorder="1" applyAlignment="1">
      <alignment horizontal="left"/>
    </xf>
    <xf numFmtId="4" fontId="3" fillId="33" borderId="51" xfId="42" applyNumberFormat="1" applyFont="1" applyFill="1" applyBorder="1" applyAlignment="1">
      <alignment horizontal="left"/>
    </xf>
    <xf numFmtId="171" fontId="3" fillId="33" borderId="51" xfId="42" applyFont="1" applyFill="1" applyBorder="1" applyAlignment="1">
      <alignment horizontal="left"/>
    </xf>
    <xf numFmtId="171" fontId="3" fillId="33" borderId="52" xfId="42" applyFont="1" applyFill="1" applyBorder="1" applyAlignment="1">
      <alignment horizontal="left"/>
    </xf>
    <xf numFmtId="0" fontId="2" fillId="33" borderId="37" xfId="0" applyFont="1" applyFill="1" applyBorder="1" applyAlignment="1">
      <alignment horizontal="left"/>
    </xf>
    <xf numFmtId="0" fontId="2" fillId="33" borderId="22" xfId="0" applyFont="1" applyFill="1" applyBorder="1" applyAlignment="1">
      <alignment horizontal="center"/>
    </xf>
    <xf numFmtId="0" fontId="2" fillId="33" borderId="72" xfId="0" applyFont="1" applyFill="1" applyBorder="1" applyAlignment="1">
      <alignment horizontal="left"/>
    </xf>
    <xf numFmtId="171" fontId="3" fillId="33" borderId="42" xfId="42" applyFont="1" applyFill="1" applyBorder="1" applyAlignment="1">
      <alignment horizontal="left"/>
    </xf>
    <xf numFmtId="171" fontId="3" fillId="33" borderId="43" xfId="42" applyFont="1" applyFill="1" applyBorder="1" applyAlignment="1">
      <alignment horizontal="left"/>
    </xf>
    <xf numFmtId="0" fontId="2" fillId="33" borderId="28" xfId="0" applyFont="1" applyFill="1" applyBorder="1" applyAlignment="1">
      <alignment horizontal="center"/>
    </xf>
    <xf numFmtId="0" fontId="2" fillId="33" borderId="81" xfId="0" applyFont="1" applyFill="1" applyBorder="1" applyAlignment="1">
      <alignment horizontal="left"/>
    </xf>
    <xf numFmtId="4" fontId="7" fillId="0" borderId="70" xfId="42" applyNumberFormat="1" applyFont="1" applyBorder="1" applyAlignment="1">
      <alignment horizontal="left"/>
    </xf>
    <xf numFmtId="0" fontId="3" fillId="35" borderId="18" xfId="0" applyFont="1" applyFill="1" applyBorder="1" applyAlignment="1">
      <alignment horizontal="center"/>
    </xf>
    <xf numFmtId="4" fontId="3" fillId="35" borderId="38" xfId="42" applyNumberFormat="1" applyFont="1" applyFill="1" applyBorder="1" applyAlignment="1">
      <alignment horizontal="left"/>
    </xf>
    <xf numFmtId="4" fontId="3" fillId="35" borderId="26" xfId="42" applyNumberFormat="1" applyFont="1" applyFill="1" applyBorder="1" applyAlignment="1">
      <alignment horizontal="left"/>
    </xf>
    <xf numFmtId="0" fontId="2" fillId="33" borderId="49" xfId="0" applyFont="1" applyFill="1" applyBorder="1" applyAlignment="1">
      <alignment horizontal="left"/>
    </xf>
    <xf numFmtId="0" fontId="2" fillId="33" borderId="70" xfId="0" applyFont="1" applyFill="1" applyBorder="1" applyAlignment="1">
      <alignment horizontal="left"/>
    </xf>
    <xf numFmtId="171" fontId="3" fillId="33" borderId="53" xfId="42" applyFont="1" applyFill="1" applyBorder="1" applyAlignment="1">
      <alignment horizontal="left"/>
    </xf>
    <xf numFmtId="171" fontId="3" fillId="33" borderId="60" xfId="42" applyFont="1" applyFill="1" applyBorder="1" applyAlignment="1">
      <alignment horizontal="left"/>
    </xf>
    <xf numFmtId="0" fontId="2" fillId="33" borderId="46" xfId="0" applyFont="1" applyFill="1" applyBorder="1" applyAlignment="1">
      <alignment horizontal="left"/>
    </xf>
    <xf numFmtId="0" fontId="2" fillId="33" borderId="53" xfId="0" applyFont="1" applyFill="1" applyBorder="1" applyAlignment="1">
      <alignment horizontal="left"/>
    </xf>
    <xf numFmtId="171" fontId="3" fillId="33" borderId="80" xfId="42" applyFont="1" applyFill="1" applyBorder="1" applyAlignment="1">
      <alignment horizontal="left"/>
    </xf>
    <xf numFmtId="171" fontId="3" fillId="35" borderId="17" xfId="42" applyFont="1" applyFill="1" applyBorder="1" applyAlignment="1">
      <alignment horizontal="left"/>
    </xf>
    <xf numFmtId="4" fontId="3" fillId="35" borderId="53" xfId="42" applyNumberFormat="1" applyFont="1" applyFill="1" applyBorder="1" applyAlignment="1">
      <alignment horizontal="left"/>
    </xf>
    <xf numFmtId="0" fontId="2" fillId="13" borderId="41" xfId="0" applyFont="1" applyFill="1" applyBorder="1" applyAlignment="1">
      <alignment horizontal="left"/>
    </xf>
    <xf numFmtId="171" fontId="3" fillId="35" borderId="38" xfId="42" applyFont="1" applyFill="1" applyBorder="1" applyAlignment="1">
      <alignment horizontal="left"/>
    </xf>
    <xf numFmtId="0" fontId="2" fillId="33" borderId="70" xfId="0" applyFont="1" applyFill="1" applyBorder="1" applyAlignment="1">
      <alignment horizontal="center"/>
    </xf>
    <xf numFmtId="4" fontId="3" fillId="35" borderId="58" xfId="42" applyNumberFormat="1" applyFont="1" applyFill="1" applyBorder="1" applyAlignment="1">
      <alignment horizontal="left"/>
    </xf>
    <xf numFmtId="4" fontId="3" fillId="35" borderId="82" xfId="42" applyNumberFormat="1" applyFont="1" applyFill="1" applyBorder="1" applyAlignment="1">
      <alignment horizontal="left"/>
    </xf>
    <xf numFmtId="4" fontId="3" fillId="33" borderId="68" xfId="42" applyNumberFormat="1" applyFont="1" applyFill="1" applyBorder="1" applyAlignment="1">
      <alignment horizontal="left"/>
    </xf>
    <xf numFmtId="171" fontId="3" fillId="35" borderId="58" xfId="42" applyFont="1" applyFill="1" applyBorder="1" applyAlignment="1">
      <alignment horizontal="left"/>
    </xf>
    <xf numFmtId="171" fontId="3" fillId="33" borderId="75" xfId="42" applyFont="1" applyFill="1" applyBorder="1" applyAlignment="1">
      <alignment horizontal="left"/>
    </xf>
    <xf numFmtId="171" fontId="3" fillId="35" borderId="75" xfId="42" applyFont="1" applyFill="1" applyBorder="1" applyAlignment="1">
      <alignment horizontal="left"/>
    </xf>
    <xf numFmtId="0" fontId="0" fillId="0" borderId="36" xfId="0" applyBorder="1" applyAlignment="1">
      <alignment/>
    </xf>
    <xf numFmtId="0" fontId="0" fillId="0" borderId="49" xfId="0" applyBorder="1" applyAlignment="1">
      <alignment/>
    </xf>
    <xf numFmtId="0" fontId="3" fillId="33" borderId="30" xfId="0" applyFont="1" applyFill="1" applyBorder="1" applyAlignment="1">
      <alignment horizontal="left"/>
    </xf>
    <xf numFmtId="4" fontId="3" fillId="32" borderId="30" xfId="42" applyNumberFormat="1" applyFont="1" applyFill="1" applyBorder="1" applyAlignment="1">
      <alignment horizontal="left"/>
    </xf>
    <xf numFmtId="171" fontId="3" fillId="32" borderId="30" xfId="42" applyFont="1" applyFill="1" applyBorder="1" applyAlignment="1">
      <alignment horizontal="left"/>
    </xf>
    <xf numFmtId="4" fontId="3" fillId="32" borderId="41" xfId="42" applyNumberFormat="1" applyFont="1" applyFill="1" applyBorder="1" applyAlignment="1">
      <alignment horizontal="left"/>
    </xf>
    <xf numFmtId="171" fontId="3" fillId="32" borderId="41" xfId="42" applyFont="1" applyFill="1" applyBorder="1" applyAlignment="1">
      <alignment horizontal="left"/>
    </xf>
    <xf numFmtId="171" fontId="3" fillId="32" borderId="16" xfId="42" applyFont="1" applyFill="1" applyBorder="1" applyAlignment="1">
      <alignment horizontal="left"/>
    </xf>
    <xf numFmtId="171" fontId="3" fillId="34" borderId="14" xfId="42" applyFont="1" applyFill="1" applyBorder="1" applyAlignment="1">
      <alignment horizontal="center"/>
    </xf>
    <xf numFmtId="4" fontId="3" fillId="34" borderId="14" xfId="42" applyNumberFormat="1" applyFont="1" applyFill="1" applyBorder="1" applyAlignment="1">
      <alignment horizontal="center"/>
    </xf>
    <xf numFmtId="171" fontId="11" fillId="34" borderId="14" xfId="42" applyFont="1" applyFill="1" applyBorder="1" applyAlignment="1">
      <alignment horizontal="center"/>
    </xf>
    <xf numFmtId="4" fontId="3" fillId="37" borderId="15" xfId="42" applyNumberFormat="1" applyFont="1" applyFill="1" applyBorder="1" applyAlignment="1">
      <alignment horizontal="left"/>
    </xf>
    <xf numFmtId="171" fontId="13" fillId="35" borderId="53" xfId="42" applyFont="1" applyFill="1" applyBorder="1" applyAlignment="1">
      <alignment horizontal="left"/>
    </xf>
    <xf numFmtId="171" fontId="13" fillId="0" borderId="36" xfId="42" applyFont="1" applyFill="1" applyBorder="1" applyAlignment="1">
      <alignment horizontal="left"/>
    </xf>
    <xf numFmtId="171" fontId="13" fillId="0" borderId="30" xfId="42" applyFont="1" applyFill="1" applyBorder="1" applyAlignment="1">
      <alignment horizontal="left"/>
    </xf>
    <xf numFmtId="171" fontId="13" fillId="35" borderId="75" xfId="42" applyFont="1" applyFill="1" applyBorder="1" applyAlignment="1">
      <alignment horizontal="left"/>
    </xf>
    <xf numFmtId="171" fontId="13" fillId="13" borderId="75" xfId="42" applyFont="1" applyFill="1" applyBorder="1" applyAlignment="1">
      <alignment horizontal="left"/>
    </xf>
    <xf numFmtId="171" fontId="13" fillId="0" borderId="37" xfId="42" applyFont="1" applyFill="1" applyBorder="1" applyAlignment="1">
      <alignment horizontal="left"/>
    </xf>
    <xf numFmtId="171" fontId="13" fillId="35" borderId="58" xfId="42" applyFont="1" applyFill="1" applyBorder="1" applyAlignment="1">
      <alignment horizontal="left"/>
    </xf>
    <xf numFmtId="171" fontId="13" fillId="33" borderId="75" xfId="42" applyFont="1" applyFill="1" applyBorder="1" applyAlignment="1">
      <alignment horizontal="left"/>
    </xf>
    <xf numFmtId="171" fontId="13" fillId="32" borderId="30" xfId="42" applyFont="1" applyFill="1" applyBorder="1" applyAlignment="1">
      <alignment horizontal="left"/>
    </xf>
    <xf numFmtId="171" fontId="13" fillId="32" borderId="41" xfId="42" applyFont="1" applyFill="1" applyBorder="1" applyAlignment="1">
      <alignment horizontal="left"/>
    </xf>
    <xf numFmtId="171" fontId="13" fillId="33" borderId="53" xfId="42" applyFont="1" applyFill="1" applyBorder="1" applyAlignment="1">
      <alignment horizontal="left"/>
    </xf>
    <xf numFmtId="171" fontId="13" fillId="33" borderId="46" xfId="42" applyFont="1" applyFill="1" applyBorder="1" applyAlignment="1">
      <alignment horizontal="left"/>
    </xf>
    <xf numFmtId="171" fontId="14" fillId="0" borderId="41" xfId="42" applyFont="1" applyBorder="1" applyAlignment="1">
      <alignment horizontal="left"/>
    </xf>
    <xf numFmtId="171" fontId="14" fillId="0" borderId="37" xfId="42" applyFont="1" applyBorder="1" applyAlignment="1">
      <alignment horizontal="left"/>
    </xf>
    <xf numFmtId="171" fontId="14" fillId="0" borderId="36" xfId="42" applyFont="1" applyBorder="1" applyAlignment="1">
      <alignment horizontal="left"/>
    </xf>
    <xf numFmtId="171" fontId="13" fillId="35" borderId="41" xfId="42" applyFont="1" applyFill="1" applyBorder="1" applyAlignment="1">
      <alignment horizontal="left"/>
    </xf>
    <xf numFmtId="171" fontId="14" fillId="0" borderId="30" xfId="42" applyFont="1" applyBorder="1" applyAlignment="1">
      <alignment horizontal="left"/>
    </xf>
    <xf numFmtId="171" fontId="13" fillId="33" borderId="42" xfId="42" applyFont="1" applyFill="1" applyBorder="1" applyAlignment="1">
      <alignment horizontal="left"/>
    </xf>
    <xf numFmtId="171" fontId="13" fillId="35" borderId="38" xfId="42" applyFont="1" applyFill="1" applyBorder="1" applyAlignment="1">
      <alignment horizontal="left"/>
    </xf>
    <xf numFmtId="171" fontId="14" fillId="33" borderId="41" xfId="42" applyFont="1" applyFill="1" applyBorder="1" applyAlignment="1">
      <alignment horizontal="left"/>
    </xf>
    <xf numFmtId="171" fontId="14" fillId="0" borderId="38" xfId="42" applyFont="1" applyBorder="1" applyAlignment="1">
      <alignment horizontal="left"/>
    </xf>
    <xf numFmtId="171" fontId="13" fillId="33" borderId="37" xfId="42" applyFont="1" applyFill="1" applyBorder="1" applyAlignment="1">
      <alignment horizontal="left"/>
    </xf>
    <xf numFmtId="171" fontId="13" fillId="33" borderId="51" xfId="42" applyFont="1" applyFill="1" applyBorder="1" applyAlignment="1">
      <alignment horizontal="left"/>
    </xf>
    <xf numFmtId="171" fontId="13" fillId="37" borderId="30" xfId="42" applyFont="1" applyFill="1" applyBorder="1" applyAlignment="1">
      <alignment horizontal="left"/>
    </xf>
    <xf numFmtId="171" fontId="13" fillId="35" borderId="30" xfId="42" applyFont="1" applyFill="1" applyBorder="1" applyAlignment="1">
      <alignment horizontal="left"/>
    </xf>
    <xf numFmtId="171" fontId="13" fillId="0" borderId="41" xfId="42" applyFont="1" applyBorder="1" applyAlignment="1">
      <alignment horizontal="left"/>
    </xf>
    <xf numFmtId="171" fontId="13" fillId="33" borderId="48" xfId="42" applyFont="1" applyFill="1" applyBorder="1" applyAlignment="1">
      <alignment horizontal="left"/>
    </xf>
    <xf numFmtId="171" fontId="13" fillId="35" borderId="36" xfId="42" applyFont="1" applyFill="1" applyBorder="1" applyAlignment="1">
      <alignment horizontal="left"/>
    </xf>
    <xf numFmtId="171" fontId="13" fillId="34" borderId="41" xfId="42" applyFont="1" applyFill="1" applyBorder="1" applyAlignment="1">
      <alignment horizontal="left"/>
    </xf>
    <xf numFmtId="171" fontId="3" fillId="34" borderId="16" xfId="42" applyFont="1" applyFill="1" applyBorder="1" applyAlignment="1">
      <alignment horizontal="left"/>
    </xf>
    <xf numFmtId="171" fontId="13" fillId="36" borderId="19" xfId="42" applyFont="1" applyFill="1" applyBorder="1" applyAlignment="1">
      <alignment horizontal="left"/>
    </xf>
    <xf numFmtId="171" fontId="13" fillId="33" borderId="18" xfId="42" applyFont="1" applyFill="1" applyBorder="1" applyAlignment="1">
      <alignment horizontal="left"/>
    </xf>
    <xf numFmtId="171" fontId="13" fillId="33" borderId="19" xfId="42" applyFont="1" applyFill="1" applyBorder="1" applyAlignment="1">
      <alignment horizontal="left"/>
    </xf>
    <xf numFmtId="0" fontId="7" fillId="33" borderId="49" xfId="0" applyFont="1" applyFill="1" applyBorder="1" applyAlignment="1">
      <alignment horizontal="left"/>
    </xf>
    <xf numFmtId="0" fontId="2" fillId="19" borderId="19" xfId="0" applyFont="1" applyFill="1" applyBorder="1" applyAlignment="1">
      <alignment horizontal="left"/>
    </xf>
    <xf numFmtId="0" fontId="2" fillId="0" borderId="20" xfId="0" applyFont="1" applyBorder="1" applyAlignment="1">
      <alignment horizontal="center"/>
    </xf>
    <xf numFmtId="171" fontId="3" fillId="33" borderId="13" xfId="42" applyFont="1" applyFill="1" applyBorder="1" applyAlignment="1">
      <alignment horizontal="left"/>
    </xf>
    <xf numFmtId="171" fontId="13" fillId="33" borderId="13" xfId="42" applyFont="1" applyFill="1" applyBorder="1" applyAlignment="1">
      <alignment horizontal="left"/>
    </xf>
    <xf numFmtId="171" fontId="13" fillId="0" borderId="19" xfId="42" applyFont="1" applyBorder="1" applyAlignment="1">
      <alignment horizontal="left"/>
    </xf>
    <xf numFmtId="171" fontId="3" fillId="0" borderId="19" xfId="42" applyFont="1" applyFill="1" applyBorder="1" applyAlignment="1">
      <alignment horizontal="left"/>
    </xf>
    <xf numFmtId="171" fontId="13" fillId="0" borderId="19" xfId="42" applyFont="1" applyFill="1" applyBorder="1" applyAlignment="1">
      <alignment horizontal="left"/>
    </xf>
    <xf numFmtId="0" fontId="2" fillId="19" borderId="18" xfId="0" applyFont="1" applyFill="1" applyBorder="1" applyAlignment="1">
      <alignment horizontal="center"/>
    </xf>
    <xf numFmtId="171" fontId="3" fillId="0" borderId="20" xfId="42" applyFont="1" applyBorder="1" applyAlignment="1">
      <alignment horizontal="left"/>
    </xf>
    <xf numFmtId="171" fontId="13" fillId="0" borderId="20" xfId="42" applyFont="1" applyBorder="1" applyAlignment="1">
      <alignment horizontal="left"/>
    </xf>
    <xf numFmtId="0" fontId="1" fillId="36" borderId="11" xfId="0" applyFont="1" applyFill="1" applyBorder="1" applyAlignment="1">
      <alignment horizontal="center"/>
    </xf>
    <xf numFmtId="171" fontId="11" fillId="33" borderId="50" xfId="42" applyFont="1" applyFill="1" applyBorder="1" applyAlignment="1">
      <alignment horizontal="left"/>
    </xf>
    <xf numFmtId="171" fontId="11" fillId="33" borderId="71" xfId="42" applyFont="1" applyFill="1" applyBorder="1" applyAlignment="1">
      <alignment horizontal="left"/>
    </xf>
    <xf numFmtId="0" fontId="2" fillId="33" borderId="30" xfId="0" applyFont="1" applyFill="1" applyBorder="1" applyAlignment="1">
      <alignment/>
    </xf>
    <xf numFmtId="0" fontId="2" fillId="33" borderId="38" xfId="0" applyFont="1" applyFill="1" applyBorder="1" applyAlignment="1">
      <alignment/>
    </xf>
    <xf numFmtId="0" fontId="2" fillId="33" borderId="50" xfId="0" applyFont="1" applyFill="1" applyBorder="1" applyAlignment="1">
      <alignment/>
    </xf>
    <xf numFmtId="0" fontId="2" fillId="33" borderId="37" xfId="0" applyFont="1" applyFill="1" applyBorder="1" applyAlignment="1">
      <alignment/>
    </xf>
    <xf numFmtId="0" fontId="2" fillId="33" borderId="70" xfId="0" applyFont="1" applyFill="1" applyBorder="1" applyAlignment="1">
      <alignment/>
    </xf>
    <xf numFmtId="0" fontId="1" fillId="36" borderId="18" xfId="0" applyFont="1" applyFill="1" applyBorder="1" applyAlignment="1">
      <alignment horizontal="center"/>
    </xf>
    <xf numFmtId="0" fontId="0" fillId="33" borderId="48" xfId="0" applyFill="1" applyBorder="1" applyAlignment="1">
      <alignment/>
    </xf>
    <xf numFmtId="0" fontId="9" fillId="33" borderId="11" xfId="0" applyFont="1" applyFill="1" applyBorder="1" applyAlignment="1">
      <alignment/>
    </xf>
    <xf numFmtId="0" fontId="2" fillId="33" borderId="70" xfId="0" applyFont="1" applyFill="1" applyBorder="1" applyAlignment="1">
      <alignment/>
    </xf>
    <xf numFmtId="0" fontId="2" fillId="33" borderId="50" xfId="0" applyFont="1" applyFill="1" applyBorder="1" applyAlignment="1">
      <alignment/>
    </xf>
    <xf numFmtId="171" fontId="11" fillId="33" borderId="0" xfId="42" applyFont="1" applyFill="1" applyBorder="1" applyAlignment="1">
      <alignment horizontal="left"/>
    </xf>
    <xf numFmtId="0" fontId="9" fillId="33" borderId="15" xfId="0" applyFont="1" applyFill="1" applyBorder="1" applyAlignment="1">
      <alignment/>
    </xf>
    <xf numFmtId="0" fontId="1" fillId="33" borderId="27" xfId="0" applyFont="1" applyFill="1" applyBorder="1" applyAlignment="1">
      <alignment horizontal="center"/>
    </xf>
    <xf numFmtId="0" fontId="0" fillId="0" borderId="0" xfId="0" applyFont="1" applyAlignment="1">
      <alignment/>
    </xf>
    <xf numFmtId="4" fontId="3" fillId="33" borderId="82" xfId="42" applyNumberFormat="1" applyFont="1" applyFill="1" applyBorder="1" applyAlignment="1" quotePrefix="1">
      <alignment horizontal="left"/>
    </xf>
    <xf numFmtId="171" fontId="11" fillId="33" borderId="53" xfId="42" applyFont="1" applyFill="1" applyBorder="1" applyAlignment="1" quotePrefix="1">
      <alignment horizontal="left"/>
    </xf>
    <xf numFmtId="171" fontId="3" fillId="33" borderId="53" xfId="42" applyFont="1" applyFill="1" applyBorder="1" applyAlignment="1" quotePrefix="1">
      <alignment horizontal="left"/>
    </xf>
    <xf numFmtId="171" fontId="3" fillId="33" borderId="54" xfId="42" applyFont="1" applyFill="1" applyBorder="1" applyAlignment="1" quotePrefix="1">
      <alignment horizontal="left"/>
    </xf>
    <xf numFmtId="171" fontId="3" fillId="0" borderId="18" xfId="42" applyFont="1" applyBorder="1" applyAlignment="1">
      <alignment horizontal="left"/>
    </xf>
    <xf numFmtId="171" fontId="0" fillId="33" borderId="49" xfId="42" applyFont="1" applyFill="1" applyBorder="1" applyAlignment="1">
      <alignment/>
    </xf>
    <xf numFmtId="171" fontId="3" fillId="0" borderId="11" xfId="42" applyFont="1" applyBorder="1" applyAlignment="1">
      <alignment horizontal="left"/>
    </xf>
    <xf numFmtId="171" fontId="3" fillId="0" borderId="68" xfId="42" applyFont="1" applyBorder="1" applyAlignment="1">
      <alignment horizontal="left"/>
    </xf>
    <xf numFmtId="171" fontId="3" fillId="34" borderId="67" xfId="42" applyFont="1" applyFill="1" applyBorder="1" applyAlignment="1">
      <alignment horizontal="left"/>
    </xf>
    <xf numFmtId="4" fontId="3" fillId="0" borderId="26" xfId="42" applyNumberFormat="1" applyFont="1" applyBorder="1" applyAlignment="1">
      <alignment horizontal="left"/>
    </xf>
    <xf numFmtId="171" fontId="3" fillId="36" borderId="14" xfId="42" applyFont="1" applyFill="1" applyBorder="1" applyAlignment="1">
      <alignment horizontal="left"/>
    </xf>
    <xf numFmtId="171" fontId="3" fillId="0" borderId="67" xfId="42" applyFont="1" applyBorder="1" applyAlignment="1">
      <alignment horizontal="left"/>
    </xf>
    <xf numFmtId="171" fontId="3" fillId="0" borderId="33" xfId="42" applyFont="1" applyBorder="1" applyAlignment="1">
      <alignment horizontal="left"/>
    </xf>
    <xf numFmtId="171" fontId="3" fillId="0" borderId="73" xfId="42" applyFont="1" applyBorder="1" applyAlignment="1">
      <alignment horizontal="left"/>
    </xf>
    <xf numFmtId="4" fontId="3" fillId="36" borderId="18" xfId="42" applyNumberFormat="1" applyFont="1" applyFill="1" applyBorder="1" applyAlignment="1">
      <alignment horizontal="left"/>
    </xf>
    <xf numFmtId="0" fontId="0" fillId="41" borderId="0" xfId="0" applyFill="1" applyAlignment="1">
      <alignment/>
    </xf>
    <xf numFmtId="4" fontId="12" fillId="0" borderId="37" xfId="42" applyNumberFormat="1" applyFont="1" applyBorder="1" applyAlignment="1">
      <alignment horizontal="left"/>
    </xf>
    <xf numFmtId="4" fontId="7" fillId="0" borderId="21" xfId="42" applyNumberFormat="1" applyFont="1" applyBorder="1" applyAlignment="1">
      <alignment horizontal="left"/>
    </xf>
    <xf numFmtId="0" fontId="3" fillId="19" borderId="19" xfId="0" applyFont="1" applyFill="1" applyBorder="1" applyAlignment="1">
      <alignment horizontal="center"/>
    </xf>
    <xf numFmtId="4" fontId="3" fillId="0" borderId="0" xfId="0" applyNumberFormat="1" applyFont="1" applyAlignment="1">
      <alignment horizontal="center"/>
    </xf>
    <xf numFmtId="0" fontId="2" fillId="36" borderId="37" xfId="0" applyFont="1" applyFill="1" applyBorder="1" applyAlignment="1">
      <alignment horizontal="center"/>
    </xf>
    <xf numFmtId="0" fontId="2" fillId="36" borderId="38" xfId="0" applyFont="1" applyFill="1" applyBorder="1" applyAlignment="1">
      <alignment horizontal="center"/>
    </xf>
    <xf numFmtId="0" fontId="7" fillId="0" borderId="49" xfId="0" applyFont="1" applyBorder="1" applyAlignment="1">
      <alignment vertical="center" wrapText="1"/>
    </xf>
    <xf numFmtId="0" fontId="7" fillId="0" borderId="70" xfId="0" applyFont="1" applyFill="1" applyBorder="1" applyAlignment="1">
      <alignment vertical="center" wrapText="1"/>
    </xf>
    <xf numFmtId="0" fontId="7" fillId="0" borderId="70" xfId="0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171" fontId="0" fillId="0" borderId="0" xfId="42" applyFont="1" applyBorder="1" applyAlignment="1">
      <alignment horizontal="center"/>
    </xf>
    <xf numFmtId="4" fontId="3" fillId="33" borderId="0" xfId="42" applyNumberFormat="1" applyFont="1" applyFill="1" applyBorder="1" applyAlignment="1">
      <alignment horizontal="center"/>
    </xf>
    <xf numFmtId="4" fontId="0" fillId="0" borderId="0" xfId="0" applyNumberFormat="1" applyBorder="1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4" fontId="3" fillId="0" borderId="30" xfId="0" applyNumberFormat="1" applyFont="1" applyBorder="1" applyAlignment="1">
      <alignment horizontal="left"/>
    </xf>
    <xf numFmtId="0" fontId="8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346</xdr:row>
      <xdr:rowOff>0</xdr:rowOff>
    </xdr:from>
    <xdr:to>
      <xdr:col>1</xdr:col>
      <xdr:colOff>57150</xdr:colOff>
      <xdr:row>346</xdr:row>
      <xdr:rowOff>114300</xdr:rowOff>
    </xdr:to>
    <xdr:pic>
      <xdr:nvPicPr>
        <xdr:cNvPr id="1" name="Picture 1" descr="http://www.ortovit.eu/ortopedie/wound_management/TM-SN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59407425"/>
          <a:ext cx="571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87"/>
  <sheetViews>
    <sheetView tabSelected="1" view="pageBreakPreview" zoomScale="115" zoomScaleSheetLayoutView="115" zoomScalePageLayoutView="83" workbookViewId="0" topLeftCell="A1">
      <selection activeCell="B1" sqref="B1"/>
    </sheetView>
  </sheetViews>
  <sheetFormatPr defaultColWidth="9.140625" defaultRowHeight="12.75"/>
  <cols>
    <col min="1" max="1" width="4.28125" style="0" customWidth="1"/>
    <col min="2" max="2" width="83.28125" style="0" customWidth="1"/>
    <col min="3" max="3" width="9.8515625" style="0" customWidth="1"/>
    <col min="4" max="4" width="10.140625" style="0" customWidth="1"/>
    <col min="5" max="6" width="8.8515625" style="0" bestFit="1" customWidth="1"/>
    <col min="7" max="7" width="10.00390625" style="0" customWidth="1"/>
    <col min="8" max="8" width="9.28125" style="0" customWidth="1"/>
    <col min="9" max="9" width="8.7109375" style="0" customWidth="1"/>
    <col min="10" max="11" width="10.140625" style="0" bestFit="1" customWidth="1"/>
    <col min="14" max="14" width="10.140625" style="0" bestFit="1" customWidth="1"/>
  </cols>
  <sheetData>
    <row r="1" spans="1:9" ht="15.75">
      <c r="A1" s="2" t="s">
        <v>71</v>
      </c>
      <c r="B1" s="1"/>
      <c r="C1" s="856"/>
      <c r="D1" s="856"/>
      <c r="E1" s="856"/>
      <c r="F1" s="856"/>
      <c r="G1" s="856"/>
      <c r="H1" s="856"/>
      <c r="I1" s="856"/>
    </row>
    <row r="2" spans="2:9" ht="15">
      <c r="B2" s="245"/>
      <c r="C2" s="857"/>
      <c r="D2" s="857"/>
      <c r="E2" s="857"/>
      <c r="F2" s="857"/>
      <c r="G2" s="857"/>
      <c r="H2" s="857"/>
      <c r="I2" s="857"/>
    </row>
    <row r="3" spans="1:8" ht="15">
      <c r="A3" s="246"/>
      <c r="B3" s="293"/>
      <c r="C3" s="856"/>
      <c r="D3" s="856"/>
      <c r="E3" s="856"/>
      <c r="F3" s="856"/>
      <c r="G3" s="856"/>
      <c r="H3" s="856"/>
    </row>
    <row r="4" spans="1:9" ht="18">
      <c r="A4" s="859" t="s">
        <v>574</v>
      </c>
      <c r="B4" s="859"/>
      <c r="C4" s="859"/>
      <c r="D4" s="859"/>
      <c r="E4" s="859"/>
      <c r="F4" s="859"/>
      <c r="G4" s="859"/>
      <c r="H4" s="859"/>
      <c r="I4" s="859"/>
    </row>
    <row r="5" spans="1:9" ht="18">
      <c r="A5" s="859" t="s">
        <v>183</v>
      </c>
      <c r="B5" s="859"/>
      <c r="C5" s="859"/>
      <c r="D5" s="859"/>
      <c r="E5" s="859"/>
      <c r="F5" s="859"/>
      <c r="G5" s="859"/>
      <c r="H5" s="859"/>
      <c r="I5" s="859"/>
    </row>
    <row r="6" spans="1:9" ht="18">
      <c r="A6" s="859" t="s">
        <v>184</v>
      </c>
      <c r="B6" s="859"/>
      <c r="C6" s="859"/>
      <c r="D6" s="859"/>
      <c r="E6" s="859"/>
      <c r="F6" s="859"/>
      <c r="G6" s="859"/>
      <c r="H6" s="859"/>
      <c r="I6" s="859"/>
    </row>
    <row r="7" spans="1:8" ht="18">
      <c r="A7" s="3" t="s">
        <v>26</v>
      </c>
      <c r="B7" s="3"/>
      <c r="C7" s="3"/>
      <c r="D7" s="3"/>
      <c r="E7" s="3"/>
      <c r="F7" s="3"/>
      <c r="G7" s="3"/>
      <c r="H7" s="3"/>
    </row>
    <row r="8" spans="1:8" ht="18">
      <c r="A8" s="3"/>
      <c r="B8" s="298"/>
      <c r="C8" s="845"/>
      <c r="D8" s="3"/>
      <c r="E8" s="77"/>
      <c r="F8" s="3"/>
      <c r="G8" s="3"/>
      <c r="H8" s="3"/>
    </row>
    <row r="9" spans="1:9" ht="18.75" thickBot="1">
      <c r="A9" s="3"/>
      <c r="B9" s="298" t="s">
        <v>581</v>
      </c>
      <c r="C9" s="3"/>
      <c r="D9" s="3"/>
      <c r="E9" s="3"/>
      <c r="F9" s="3"/>
      <c r="G9" s="3"/>
      <c r="H9" s="3"/>
      <c r="I9" s="1" t="s">
        <v>50</v>
      </c>
    </row>
    <row r="10" spans="1:9" ht="12.75">
      <c r="A10" s="7" t="s">
        <v>27</v>
      </c>
      <c r="B10" s="7"/>
      <c r="C10" s="57" t="s">
        <v>85</v>
      </c>
      <c r="D10" s="57" t="s">
        <v>85</v>
      </c>
      <c r="E10" s="57" t="s">
        <v>34</v>
      </c>
      <c r="F10" s="57" t="s">
        <v>165</v>
      </c>
      <c r="G10" s="125"/>
      <c r="H10" s="73"/>
      <c r="I10" s="57"/>
    </row>
    <row r="11" spans="1:9" ht="12.75">
      <c r="A11" s="9" t="s">
        <v>0</v>
      </c>
      <c r="B11" s="41" t="s">
        <v>3</v>
      </c>
      <c r="C11" s="10" t="s">
        <v>164</v>
      </c>
      <c r="D11" s="58" t="s">
        <v>86</v>
      </c>
      <c r="E11" s="58" t="s">
        <v>1</v>
      </c>
      <c r="F11" s="58" t="s">
        <v>166</v>
      </c>
      <c r="G11" s="74" t="s">
        <v>22</v>
      </c>
      <c r="H11" s="74" t="s">
        <v>23</v>
      </c>
      <c r="I11" s="58" t="s">
        <v>46</v>
      </c>
    </row>
    <row r="12" spans="1:9" ht="13.5" thickBot="1">
      <c r="A12" s="9"/>
      <c r="B12" s="42"/>
      <c r="C12" s="59"/>
      <c r="D12" s="58">
        <v>2018</v>
      </c>
      <c r="E12" s="469" t="s">
        <v>2</v>
      </c>
      <c r="F12" s="59"/>
      <c r="G12" s="126" t="s">
        <v>48</v>
      </c>
      <c r="H12" s="126" t="s">
        <v>24</v>
      </c>
      <c r="I12" s="59" t="s">
        <v>47</v>
      </c>
    </row>
    <row r="13" spans="1:9" ht="13.5" thickBot="1">
      <c r="A13" s="12"/>
      <c r="B13" s="55"/>
      <c r="C13" s="21">
        <v>1</v>
      </c>
      <c r="D13" s="517" t="s">
        <v>87</v>
      </c>
      <c r="E13" s="255">
        <v>3</v>
      </c>
      <c r="F13" s="458">
        <v>4</v>
      </c>
      <c r="G13" s="13">
        <v>5</v>
      </c>
      <c r="H13" s="14">
        <v>6</v>
      </c>
      <c r="I13" s="14">
        <v>7</v>
      </c>
    </row>
    <row r="14" spans="1:12" ht="16.5" thickBot="1">
      <c r="A14" s="6"/>
      <c r="B14" s="356" t="s">
        <v>4</v>
      </c>
      <c r="C14" s="372"/>
      <c r="D14" s="470"/>
      <c r="E14" s="471"/>
      <c r="F14" s="459"/>
      <c r="G14" s="127"/>
      <c r="H14" s="128"/>
      <c r="I14" s="129"/>
      <c r="J14" s="603"/>
      <c r="K14" s="603"/>
      <c r="L14" s="603"/>
    </row>
    <row r="15" spans="1:14" ht="16.5" thickBot="1">
      <c r="A15" s="6"/>
      <c r="B15" s="357" t="s">
        <v>5</v>
      </c>
      <c r="C15" s="373">
        <f>C17+C19+C21</f>
        <v>860500.1</v>
      </c>
      <c r="D15" s="373">
        <f aca="true" t="shared" si="0" ref="D15:I15">D17+D19+D21</f>
        <v>178350.1</v>
      </c>
      <c r="E15" s="373">
        <f>E17+E19+E21</f>
        <v>45190.6</v>
      </c>
      <c r="F15" s="373">
        <f t="shared" si="0"/>
        <v>52398</v>
      </c>
      <c r="G15" s="373">
        <f t="shared" si="0"/>
        <v>78031</v>
      </c>
      <c r="H15" s="373">
        <f t="shared" si="0"/>
        <v>5985</v>
      </c>
      <c r="I15" s="373">
        <f t="shared" si="0"/>
        <v>1300.5</v>
      </c>
      <c r="J15" s="603"/>
      <c r="K15" s="603"/>
      <c r="L15" s="603"/>
      <c r="M15" s="603"/>
      <c r="N15" s="603"/>
    </row>
    <row r="16" spans="1:9" ht="12.75">
      <c r="A16" s="8"/>
      <c r="B16" s="51"/>
      <c r="C16" s="374"/>
      <c r="D16" s="200"/>
      <c r="E16" s="195"/>
      <c r="F16" s="460"/>
      <c r="G16" s="146"/>
      <c r="H16" s="146"/>
      <c r="I16" s="147"/>
    </row>
    <row r="17" spans="1:10" ht="13.5" thickBot="1">
      <c r="A17" s="10" t="s">
        <v>6</v>
      </c>
      <c r="B17" s="5" t="s">
        <v>7</v>
      </c>
      <c r="C17" s="375">
        <f aca="true" t="shared" si="1" ref="C17:I17">C24+C173+C392+C457+C578+C659</f>
        <v>24919.1</v>
      </c>
      <c r="D17" s="375">
        <f t="shared" si="1"/>
        <v>12437.1</v>
      </c>
      <c r="E17" s="375">
        <f t="shared" si="1"/>
        <v>11136.6</v>
      </c>
      <c r="F17" s="838">
        <f t="shared" si="1"/>
        <v>0</v>
      </c>
      <c r="G17" s="838">
        <f t="shared" si="1"/>
        <v>0</v>
      </c>
      <c r="H17" s="838">
        <f t="shared" si="1"/>
        <v>0</v>
      </c>
      <c r="I17" s="375">
        <f t="shared" si="1"/>
        <v>1300.5</v>
      </c>
      <c r="J17" s="603"/>
    </row>
    <row r="18" spans="1:10" ht="13.5" thickBot="1">
      <c r="A18" s="8"/>
      <c r="B18" s="51"/>
      <c r="C18" s="364"/>
      <c r="D18" s="200"/>
      <c r="E18" s="200"/>
      <c r="F18" s="460"/>
      <c r="G18" s="146"/>
      <c r="H18" s="146"/>
      <c r="I18" s="147"/>
      <c r="J18" s="603"/>
    </row>
    <row r="19" spans="1:9" ht="13.5" thickBot="1">
      <c r="A19" s="11" t="s">
        <v>8</v>
      </c>
      <c r="B19" s="52" t="s">
        <v>9</v>
      </c>
      <c r="C19" s="376">
        <f aca="true" t="shared" si="2" ref="C19:I19">C25+C147+C174+C393+C458+C581</f>
        <v>633884</v>
      </c>
      <c r="D19" s="376">
        <f t="shared" si="2"/>
        <v>137882</v>
      </c>
      <c r="E19" s="376">
        <f t="shared" si="2"/>
        <v>8550</v>
      </c>
      <c r="F19" s="376">
        <f t="shared" si="2"/>
        <v>52398</v>
      </c>
      <c r="G19" s="376">
        <f t="shared" si="2"/>
        <v>76934</v>
      </c>
      <c r="H19" s="837">
        <f t="shared" si="2"/>
        <v>0</v>
      </c>
      <c r="I19" s="837">
        <f t="shared" si="2"/>
        <v>0</v>
      </c>
    </row>
    <row r="20" spans="1:11" ht="13.5" thickBot="1">
      <c r="A20" s="9"/>
      <c r="B20" s="41"/>
      <c r="C20" s="377"/>
      <c r="D20" s="200"/>
      <c r="E20" s="200"/>
      <c r="F20" s="461"/>
      <c r="G20" s="151"/>
      <c r="H20" s="151"/>
      <c r="I20" s="152"/>
      <c r="J20" s="603"/>
      <c r="K20" s="603"/>
    </row>
    <row r="21" spans="1:9" ht="13.5" thickBot="1">
      <c r="A21" s="17" t="s">
        <v>10</v>
      </c>
      <c r="B21" s="42" t="s">
        <v>40</v>
      </c>
      <c r="C21" s="376">
        <f>C142+C148+C149+C163+C168+C177+C394+C459+C569+C580+C665</f>
        <v>201697</v>
      </c>
      <c r="D21" s="376">
        <f>D142+D148+D149+D163+D168+D177+D394+D459+D569+D580+D665</f>
        <v>28031</v>
      </c>
      <c r="E21" s="376">
        <f>E26+E142+E148+E175+E394+E459+E569+E580+E665</f>
        <v>25504</v>
      </c>
      <c r="F21" s="837">
        <f>F26+F142+F148+F175+F394+F459+F569+F580+F665</f>
        <v>0</v>
      </c>
      <c r="G21" s="376">
        <f>G26+G142+G148+G175+G394+G459+G569+G580+G665</f>
        <v>1097</v>
      </c>
      <c r="H21" s="376">
        <f>H26+H142+H148+H175+H394+H459+H569+H580+H665</f>
        <v>5985</v>
      </c>
      <c r="I21" s="837">
        <f>I26+I142+I148+I175+I394+I459+I569+I580+I665</f>
        <v>0</v>
      </c>
    </row>
    <row r="22" spans="1:9" ht="12.75">
      <c r="A22" s="18" t="s">
        <v>13</v>
      </c>
      <c r="B22" s="53" t="s">
        <v>11</v>
      </c>
      <c r="C22" s="378"/>
      <c r="D22" s="472"/>
      <c r="E22" s="472"/>
      <c r="F22" s="462"/>
      <c r="G22" s="239"/>
      <c r="H22" s="239"/>
      <c r="I22" s="239"/>
    </row>
    <row r="23" spans="1:9" ht="13.5" thickBot="1">
      <c r="A23" s="19"/>
      <c r="B23" s="54" t="s">
        <v>12</v>
      </c>
      <c r="C23" s="379">
        <f>C24+C25+C26</f>
        <v>645586.1</v>
      </c>
      <c r="D23" s="379">
        <f aca="true" t="shared" si="3" ref="D23:I23">D24+D25+D26</f>
        <v>145852.1</v>
      </c>
      <c r="E23" s="379">
        <f t="shared" si="3"/>
        <v>16520.1</v>
      </c>
      <c r="F23" s="379">
        <f t="shared" si="3"/>
        <v>52398</v>
      </c>
      <c r="G23" s="379">
        <f t="shared" si="3"/>
        <v>76934</v>
      </c>
      <c r="H23" s="834">
        <f t="shared" si="3"/>
        <v>0</v>
      </c>
      <c r="I23" s="834">
        <f t="shared" si="3"/>
        <v>0</v>
      </c>
    </row>
    <row r="24" spans="1:9" ht="12.75">
      <c r="A24" s="9" t="s">
        <v>6</v>
      </c>
      <c r="B24" s="7" t="s">
        <v>7</v>
      </c>
      <c r="C24" s="380">
        <f aca="true" t="shared" si="4" ref="C24:I24">C31+C102</f>
        <v>24919.1</v>
      </c>
      <c r="D24" s="380">
        <f t="shared" si="4"/>
        <v>5037.1</v>
      </c>
      <c r="E24" s="380">
        <f t="shared" si="4"/>
        <v>5037.1</v>
      </c>
      <c r="F24" s="832">
        <f t="shared" si="4"/>
        <v>0</v>
      </c>
      <c r="G24" s="832">
        <f t="shared" si="4"/>
        <v>0</v>
      </c>
      <c r="H24" s="832">
        <f t="shared" si="4"/>
        <v>0</v>
      </c>
      <c r="I24" s="156">
        <f t="shared" si="4"/>
        <v>0</v>
      </c>
    </row>
    <row r="25" spans="1:9" ht="12.75">
      <c r="A25" s="9" t="s">
        <v>8</v>
      </c>
      <c r="B25" s="9" t="s">
        <v>21</v>
      </c>
      <c r="C25" s="381">
        <f aca="true" t="shared" si="5" ref="C25:I25">C29+C71+C120</f>
        <v>603318</v>
      </c>
      <c r="D25" s="381">
        <f t="shared" si="5"/>
        <v>135589</v>
      </c>
      <c r="E25" s="381">
        <f t="shared" si="5"/>
        <v>6257</v>
      </c>
      <c r="F25" s="381">
        <f t="shared" si="5"/>
        <v>52398</v>
      </c>
      <c r="G25" s="381">
        <f t="shared" si="5"/>
        <v>76934</v>
      </c>
      <c r="H25" s="833">
        <f t="shared" si="5"/>
        <v>0</v>
      </c>
      <c r="I25" s="156">
        <f t="shared" si="5"/>
        <v>0</v>
      </c>
    </row>
    <row r="26" spans="1:13" ht="13.5" thickBot="1">
      <c r="A26" s="17" t="s">
        <v>10</v>
      </c>
      <c r="B26" s="17" t="s">
        <v>40</v>
      </c>
      <c r="C26" s="377">
        <f aca="true" t="shared" si="6" ref="C26:I26">C30+C74+C79+C106+C110+C116</f>
        <v>17349</v>
      </c>
      <c r="D26" s="377">
        <f t="shared" si="6"/>
        <v>5226</v>
      </c>
      <c r="E26" s="377">
        <f t="shared" si="6"/>
        <v>5226</v>
      </c>
      <c r="F26" s="830">
        <f t="shared" si="6"/>
        <v>0</v>
      </c>
      <c r="G26" s="830">
        <f t="shared" si="6"/>
        <v>0</v>
      </c>
      <c r="H26" s="830">
        <f t="shared" si="6"/>
        <v>0</v>
      </c>
      <c r="I26" s="830">
        <f t="shared" si="6"/>
        <v>0</v>
      </c>
      <c r="J26" s="835"/>
      <c r="K26" s="377"/>
      <c r="L26" s="377"/>
      <c r="M26" s="377"/>
    </row>
    <row r="27" spans="1:10" ht="13.5" thickBot="1">
      <c r="A27" s="27"/>
      <c r="B27" s="87" t="s">
        <v>553</v>
      </c>
      <c r="C27" s="354">
        <f>C28+C29+C30</f>
        <v>231709</v>
      </c>
      <c r="D27" s="354">
        <f aca="true" t="shared" si="7" ref="D27:I27">D28+D29+D30</f>
        <v>10351</v>
      </c>
      <c r="E27" s="354">
        <f t="shared" si="7"/>
        <v>9116</v>
      </c>
      <c r="F27" s="795">
        <f t="shared" si="7"/>
        <v>0</v>
      </c>
      <c r="G27" s="354">
        <f t="shared" si="7"/>
        <v>1235</v>
      </c>
      <c r="H27" s="519">
        <f t="shared" si="7"/>
        <v>0</v>
      </c>
      <c r="I27" s="836">
        <f t="shared" si="7"/>
        <v>0</v>
      </c>
      <c r="J27" s="841"/>
    </row>
    <row r="28" spans="1:9" s="4" customFormat="1" ht="12.75">
      <c r="A28" s="34" t="s">
        <v>6</v>
      </c>
      <c r="B28" s="34" t="s">
        <v>16</v>
      </c>
      <c r="C28" s="182">
        <f>C31</f>
        <v>2911</v>
      </c>
      <c r="D28" s="182">
        <f aca="true" t="shared" si="8" ref="D28:I28">D31</f>
        <v>2500</v>
      </c>
      <c r="E28" s="182">
        <f t="shared" si="8"/>
        <v>2500</v>
      </c>
      <c r="F28" s="636">
        <f t="shared" si="8"/>
        <v>0</v>
      </c>
      <c r="G28" s="162">
        <f t="shared" si="8"/>
        <v>0</v>
      </c>
      <c r="H28" s="162">
        <f t="shared" si="8"/>
        <v>0</v>
      </c>
      <c r="I28" s="162">
        <f t="shared" si="8"/>
        <v>0</v>
      </c>
    </row>
    <row r="29" spans="1:9" s="4" customFormat="1" ht="12.75">
      <c r="A29" s="34" t="s">
        <v>8</v>
      </c>
      <c r="B29" s="9" t="s">
        <v>9</v>
      </c>
      <c r="C29" s="177">
        <f>C35</f>
        <v>213809</v>
      </c>
      <c r="D29" s="177">
        <f aca="true" t="shared" si="9" ref="D29:I29">D35</f>
        <v>4035</v>
      </c>
      <c r="E29" s="177">
        <f t="shared" si="9"/>
        <v>2800</v>
      </c>
      <c r="F29" s="634">
        <f t="shared" si="9"/>
        <v>0</v>
      </c>
      <c r="G29" s="177">
        <f t="shared" si="9"/>
        <v>1235</v>
      </c>
      <c r="H29" s="155">
        <f t="shared" si="9"/>
        <v>0</v>
      </c>
      <c r="I29" s="155">
        <f t="shared" si="9"/>
        <v>0</v>
      </c>
    </row>
    <row r="30" spans="1:9" s="4" customFormat="1" ht="13.5" thickBot="1">
      <c r="A30" s="34" t="s">
        <v>10</v>
      </c>
      <c r="B30" s="9" t="s">
        <v>39</v>
      </c>
      <c r="C30" s="174">
        <f aca="true" t="shared" si="10" ref="C30:I30">C41+C62</f>
        <v>14989</v>
      </c>
      <c r="D30" s="174">
        <f t="shared" si="10"/>
        <v>3816</v>
      </c>
      <c r="E30" s="174">
        <f t="shared" si="10"/>
        <v>3816</v>
      </c>
      <c r="F30" s="632">
        <f t="shared" si="10"/>
        <v>0</v>
      </c>
      <c r="G30" s="173">
        <f t="shared" si="10"/>
        <v>0</v>
      </c>
      <c r="H30" s="173">
        <f t="shared" si="10"/>
        <v>0</v>
      </c>
      <c r="I30" s="173">
        <f t="shared" si="10"/>
        <v>0</v>
      </c>
    </row>
    <row r="31" spans="1:9" s="4" customFormat="1" ht="13.5" thickBot="1">
      <c r="A31" s="63" t="s">
        <v>6</v>
      </c>
      <c r="B31" s="585" t="s">
        <v>518</v>
      </c>
      <c r="C31" s="388">
        <f>C33</f>
        <v>2911</v>
      </c>
      <c r="D31" s="171">
        <f>E31+F31+G31+H31+I31</f>
        <v>2500</v>
      </c>
      <c r="E31" s="171">
        <f>E33</f>
        <v>2500</v>
      </c>
      <c r="F31" s="811">
        <f>F33</f>
        <v>0</v>
      </c>
      <c r="G31" s="160">
        <f>G33</f>
        <v>0</v>
      </c>
      <c r="H31" s="160">
        <f>H33</f>
        <v>0</v>
      </c>
      <c r="I31" s="161">
        <f>I33</f>
        <v>0</v>
      </c>
    </row>
    <row r="32" spans="1:9" s="4" customFormat="1" ht="12.75">
      <c r="A32" s="30">
        <v>1</v>
      </c>
      <c r="B32" s="81" t="s">
        <v>143</v>
      </c>
      <c r="C32" s="386"/>
      <c r="D32" s="182"/>
      <c r="E32" s="182"/>
      <c r="F32" s="810"/>
      <c r="G32" s="162"/>
      <c r="H32" s="162"/>
      <c r="I32" s="162"/>
    </row>
    <row r="33" spans="1:10" s="4" customFormat="1" ht="12.75">
      <c r="A33" s="30"/>
      <c r="B33" s="81" t="s">
        <v>144</v>
      </c>
      <c r="C33" s="382">
        <v>2911</v>
      </c>
      <c r="D33" s="177">
        <f>E33+F33+G33+H33+I33</f>
        <v>2500</v>
      </c>
      <c r="E33" s="177">
        <v>2500</v>
      </c>
      <c r="F33" s="463"/>
      <c r="G33" s="155"/>
      <c r="H33" s="155"/>
      <c r="I33" s="155"/>
      <c r="J33" s="520"/>
    </row>
    <row r="34" spans="1:9" s="4" customFormat="1" ht="13.5" thickBot="1">
      <c r="A34" s="30"/>
      <c r="B34" s="81" t="s">
        <v>145</v>
      </c>
      <c r="C34" s="383"/>
      <c r="D34" s="174"/>
      <c r="E34" s="174"/>
      <c r="F34" s="464"/>
      <c r="G34" s="173"/>
      <c r="H34" s="173"/>
      <c r="I34" s="173"/>
    </row>
    <row r="35" spans="1:9" s="4" customFormat="1" ht="13.5" thickBot="1">
      <c r="A35" s="63" t="s">
        <v>8</v>
      </c>
      <c r="B35" s="585" t="s">
        <v>9</v>
      </c>
      <c r="C35" s="171">
        <f>C37+C39+C40</f>
        <v>213809</v>
      </c>
      <c r="D35" s="171">
        <f aca="true" t="shared" si="11" ref="D35:I35">D37+D39+D40</f>
        <v>4035</v>
      </c>
      <c r="E35" s="171">
        <f t="shared" si="11"/>
        <v>2800</v>
      </c>
      <c r="F35" s="629">
        <f t="shared" si="11"/>
        <v>0</v>
      </c>
      <c r="G35" s="171">
        <f t="shared" si="11"/>
        <v>1235</v>
      </c>
      <c r="H35" s="160">
        <f t="shared" si="11"/>
        <v>0</v>
      </c>
      <c r="I35" s="161">
        <f t="shared" si="11"/>
        <v>0</v>
      </c>
    </row>
    <row r="36" spans="1:9" s="4" customFormat="1" ht="12.75">
      <c r="A36" s="263">
        <v>1</v>
      </c>
      <c r="B36" s="587" t="s">
        <v>519</v>
      </c>
      <c r="C36" s="316"/>
      <c r="D36" s="182"/>
      <c r="E36" s="182"/>
      <c r="F36" s="402"/>
      <c r="G36" s="162"/>
      <c r="H36" s="162"/>
      <c r="I36" s="162"/>
    </row>
    <row r="37" spans="1:9" s="4" customFormat="1" ht="12.75">
      <c r="A37" s="263"/>
      <c r="B37" s="586" t="s">
        <v>520</v>
      </c>
      <c r="C37" s="185">
        <v>204127</v>
      </c>
      <c r="D37" s="177">
        <f>E37+F37+G37+H37+I37</f>
        <v>2500</v>
      </c>
      <c r="E37" s="177">
        <v>2500</v>
      </c>
      <c r="F37" s="403"/>
      <c r="G37" s="155"/>
      <c r="H37" s="155"/>
      <c r="I37" s="155"/>
    </row>
    <row r="38" spans="1:9" s="4" customFormat="1" ht="12.75">
      <c r="A38" s="119">
        <v>2</v>
      </c>
      <c r="B38" s="488" t="s">
        <v>162</v>
      </c>
      <c r="C38" s="177"/>
      <c r="D38" s="177"/>
      <c r="E38" s="177"/>
      <c r="F38" s="403"/>
      <c r="G38" s="155"/>
      <c r="H38" s="155"/>
      <c r="I38" s="155"/>
    </row>
    <row r="39" spans="1:9" s="4" customFormat="1" ht="12.75">
      <c r="A39" s="131"/>
      <c r="B39" s="489" t="s">
        <v>521</v>
      </c>
      <c r="C39" s="177">
        <v>5625</v>
      </c>
      <c r="D39" s="177">
        <f>E39+F39+G39+H39+I39</f>
        <v>200</v>
      </c>
      <c r="E39" s="177">
        <v>200</v>
      </c>
      <c r="F39" s="403"/>
      <c r="G39" s="155"/>
      <c r="H39" s="155"/>
      <c r="I39" s="155"/>
    </row>
    <row r="40" spans="1:10" s="4" customFormat="1" ht="13.5" thickBot="1">
      <c r="A40" s="259">
        <v>3</v>
      </c>
      <c r="B40" s="358" t="s">
        <v>576</v>
      </c>
      <c r="C40" s="174">
        <v>4057</v>
      </c>
      <c r="D40" s="174">
        <f>E40+F40+G40+H40+I40</f>
        <v>1335</v>
      </c>
      <c r="E40" s="174">
        <v>100</v>
      </c>
      <c r="F40" s="404"/>
      <c r="G40" s="174">
        <v>1235</v>
      </c>
      <c r="H40" s="173"/>
      <c r="I40" s="173"/>
      <c r="J40" s="4" t="s">
        <v>575</v>
      </c>
    </row>
    <row r="41" spans="1:9" ht="13.5" thickBot="1">
      <c r="A41" s="44" t="s">
        <v>10</v>
      </c>
      <c r="B41" s="83" t="s">
        <v>40</v>
      </c>
      <c r="C41" s="364">
        <f aca="true" t="shared" si="12" ref="C41:I41">C43+C44+C46+C48+C50+C52+C54+C57+C58+C60</f>
        <v>13603</v>
      </c>
      <c r="D41" s="364">
        <f t="shared" si="12"/>
        <v>2430</v>
      </c>
      <c r="E41" s="364">
        <f t="shared" si="12"/>
        <v>2430</v>
      </c>
      <c r="F41" s="803">
        <f t="shared" si="12"/>
        <v>0</v>
      </c>
      <c r="G41" s="440">
        <f t="shared" si="12"/>
        <v>0</v>
      </c>
      <c r="H41" s="440">
        <f t="shared" si="12"/>
        <v>0</v>
      </c>
      <c r="I41" s="440">
        <f t="shared" si="12"/>
        <v>0</v>
      </c>
    </row>
    <row r="42" spans="1:9" ht="12.75">
      <c r="A42" s="846">
        <v>1</v>
      </c>
      <c r="B42" s="816" t="s">
        <v>522</v>
      </c>
      <c r="C42" s="316"/>
      <c r="D42" s="182"/>
      <c r="E42" s="182"/>
      <c r="F42" s="402"/>
      <c r="G42" s="162"/>
      <c r="H42" s="162"/>
      <c r="I42" s="162"/>
    </row>
    <row r="43" spans="1:9" ht="12.75">
      <c r="A43" s="847"/>
      <c r="B43" s="814" t="s">
        <v>523</v>
      </c>
      <c r="C43" s="326">
        <v>7050</v>
      </c>
      <c r="D43" s="182">
        <f>E43+F43+G43+H43+I43</f>
        <v>130</v>
      </c>
      <c r="E43" s="182">
        <v>130</v>
      </c>
      <c r="F43" s="810"/>
      <c r="G43" s="162"/>
      <c r="H43" s="162"/>
      <c r="I43" s="155"/>
    </row>
    <row r="44" spans="1:9" ht="12.75">
      <c r="A44" s="132">
        <v>2</v>
      </c>
      <c r="B44" s="812" t="s">
        <v>551</v>
      </c>
      <c r="C44" s="326">
        <v>170</v>
      </c>
      <c r="D44" s="182">
        <f aca="true" t="shared" si="13" ref="D44:D54">E44+F44+G44+H44+I44</f>
        <v>170</v>
      </c>
      <c r="E44" s="182">
        <v>170</v>
      </c>
      <c r="F44" s="810"/>
      <c r="G44" s="162"/>
      <c r="H44" s="162"/>
      <c r="I44" s="162"/>
    </row>
    <row r="45" spans="1:9" ht="12.75">
      <c r="A45" s="119">
        <v>3</v>
      </c>
      <c r="B45" s="812" t="s">
        <v>524</v>
      </c>
      <c r="C45" s="326"/>
      <c r="D45" s="182"/>
      <c r="E45" s="182"/>
      <c r="F45" s="810"/>
      <c r="G45" s="162"/>
      <c r="H45" s="162"/>
      <c r="I45" s="162"/>
    </row>
    <row r="46" spans="1:9" ht="12.75">
      <c r="A46" s="259"/>
      <c r="B46" s="815" t="s">
        <v>526</v>
      </c>
      <c r="C46" s="326">
        <v>50</v>
      </c>
      <c r="D46" s="182">
        <f t="shared" si="13"/>
        <v>50</v>
      </c>
      <c r="E46" s="182">
        <v>50</v>
      </c>
      <c r="F46" s="810"/>
      <c r="G46" s="162"/>
      <c r="H46" s="162"/>
      <c r="I46" s="162"/>
    </row>
    <row r="47" spans="1:9" ht="12.75">
      <c r="A47" s="131"/>
      <c r="B47" s="813" t="s">
        <v>525</v>
      </c>
      <c r="C47" s="326"/>
      <c r="D47" s="182"/>
      <c r="E47" s="182"/>
      <c r="F47" s="810"/>
      <c r="G47" s="162"/>
      <c r="H47" s="162"/>
      <c r="I47" s="162"/>
    </row>
    <row r="48" spans="1:9" ht="12.75">
      <c r="A48" s="353">
        <v>4</v>
      </c>
      <c r="B48" s="56" t="s">
        <v>146</v>
      </c>
      <c r="C48" s="365">
        <v>50</v>
      </c>
      <c r="D48" s="182">
        <f t="shared" si="13"/>
        <v>50</v>
      </c>
      <c r="E48" s="151">
        <v>50</v>
      </c>
      <c r="F48" s="465"/>
      <c r="G48" s="223"/>
      <c r="H48" s="223"/>
      <c r="I48" s="218"/>
    </row>
    <row r="49" spans="1:9" ht="12.75">
      <c r="A49" s="454">
        <v>5</v>
      </c>
      <c r="B49" s="134" t="s">
        <v>147</v>
      </c>
      <c r="C49" s="384"/>
      <c r="D49" s="182"/>
      <c r="E49" s="200"/>
      <c r="F49" s="466"/>
      <c r="G49" s="225"/>
      <c r="H49" s="225"/>
      <c r="I49" s="220"/>
    </row>
    <row r="50" spans="1:9" ht="12.75">
      <c r="A50" s="455"/>
      <c r="B50" s="139" t="s">
        <v>148</v>
      </c>
      <c r="C50" s="384">
        <v>100</v>
      </c>
      <c r="D50" s="182">
        <f t="shared" si="13"/>
        <v>100</v>
      </c>
      <c r="E50" s="177">
        <v>100</v>
      </c>
      <c r="F50" s="467"/>
      <c r="G50" s="221"/>
      <c r="H50" s="221"/>
      <c r="I50" s="221"/>
    </row>
    <row r="51" spans="1:9" ht="12.75">
      <c r="A51" s="105">
        <v>6</v>
      </c>
      <c r="B51" s="56" t="s">
        <v>527</v>
      </c>
      <c r="C51" s="384"/>
      <c r="D51" s="182"/>
      <c r="E51" s="177"/>
      <c r="F51" s="467"/>
      <c r="G51" s="221"/>
      <c r="H51" s="221"/>
      <c r="I51" s="221"/>
    </row>
    <row r="52" spans="1:9" ht="12.75">
      <c r="A52" s="105"/>
      <c r="B52" s="56" t="s">
        <v>149</v>
      </c>
      <c r="C52" s="384">
        <v>5253</v>
      </c>
      <c r="D52" s="182">
        <f t="shared" si="13"/>
        <v>1000</v>
      </c>
      <c r="E52" s="177">
        <v>1000</v>
      </c>
      <c r="F52" s="467"/>
      <c r="G52" s="221"/>
      <c r="H52" s="221"/>
      <c r="I52" s="221"/>
    </row>
    <row r="53" spans="1:9" ht="12.75">
      <c r="A53" s="79"/>
      <c r="B53" s="56" t="s">
        <v>150</v>
      </c>
      <c r="C53" s="384"/>
      <c r="D53" s="182"/>
      <c r="E53" s="177"/>
      <c r="F53" s="467"/>
      <c r="G53" s="221"/>
      <c r="H53" s="221"/>
      <c r="I53" s="221"/>
    </row>
    <row r="54" spans="1:9" ht="12.75">
      <c r="A54" s="454">
        <v>7</v>
      </c>
      <c r="B54" s="134" t="s">
        <v>151</v>
      </c>
      <c r="C54" s="384">
        <v>300</v>
      </c>
      <c r="D54" s="182">
        <f t="shared" si="13"/>
        <v>300</v>
      </c>
      <c r="E54" s="177">
        <v>300</v>
      </c>
      <c r="F54" s="467"/>
      <c r="G54" s="221"/>
      <c r="H54" s="221"/>
      <c r="I54" s="221"/>
    </row>
    <row r="55" spans="1:9" ht="12.75">
      <c r="A55" s="455"/>
      <c r="B55" s="139" t="s">
        <v>152</v>
      </c>
      <c r="C55" s="382"/>
      <c r="D55" s="177"/>
      <c r="E55" s="177"/>
      <c r="F55" s="468"/>
      <c r="G55" s="221"/>
      <c r="H55" s="221"/>
      <c r="I55" s="221"/>
    </row>
    <row r="56" spans="1:9" ht="12.75">
      <c r="A56" s="454">
        <v>8</v>
      </c>
      <c r="B56" s="524" t="s">
        <v>528</v>
      </c>
      <c r="C56" s="323"/>
      <c r="D56" s="156"/>
      <c r="E56" s="339"/>
      <c r="F56" s="221"/>
      <c r="G56" s="221"/>
      <c r="H56" s="221"/>
      <c r="I56" s="219"/>
    </row>
    <row r="57" spans="1:9" ht="12.75">
      <c r="A57" s="455"/>
      <c r="B57" s="260" t="s">
        <v>529</v>
      </c>
      <c r="C57" s="323">
        <v>70</v>
      </c>
      <c r="D57" s="156">
        <f>E57+F57+G57+H57+I57</f>
        <v>70</v>
      </c>
      <c r="E57" s="339">
        <v>70</v>
      </c>
      <c r="F57" s="221"/>
      <c r="G57" s="221"/>
      <c r="H57" s="221"/>
      <c r="I57" s="549"/>
    </row>
    <row r="58" spans="1:10" ht="12.75">
      <c r="A58" s="353">
        <v>9</v>
      </c>
      <c r="B58" s="525" t="s">
        <v>153</v>
      </c>
      <c r="C58" s="323">
        <v>60</v>
      </c>
      <c r="D58" s="156">
        <f>E58+F58+G58+H58+I58</f>
        <v>60</v>
      </c>
      <c r="E58" s="339">
        <v>60</v>
      </c>
      <c r="F58" s="221"/>
      <c r="G58" s="221"/>
      <c r="H58" s="221"/>
      <c r="I58" s="221"/>
      <c r="J58" s="825" t="s">
        <v>549</v>
      </c>
    </row>
    <row r="59" spans="1:9" ht="12.75">
      <c r="A59" s="272">
        <v>10</v>
      </c>
      <c r="B59" s="524" t="s">
        <v>156</v>
      </c>
      <c r="C59" s="323"/>
      <c r="D59" s="156">
        <f>E59+F59+G59+H59+I59</f>
        <v>0</v>
      </c>
      <c r="E59" s="339"/>
      <c r="F59" s="221"/>
      <c r="G59" s="221"/>
      <c r="H59" s="221"/>
      <c r="I59" s="221"/>
    </row>
    <row r="60" spans="1:9" ht="12.75">
      <c r="A60" s="353"/>
      <c r="B60" s="525" t="s">
        <v>157</v>
      </c>
      <c r="C60" s="323">
        <v>500</v>
      </c>
      <c r="D60" s="156">
        <f>E60+F60+G60+H60+I60</f>
        <v>500</v>
      </c>
      <c r="E60" s="185">
        <v>500</v>
      </c>
      <c r="F60" s="221"/>
      <c r="G60" s="221"/>
      <c r="H60" s="221"/>
      <c r="I60" s="221"/>
    </row>
    <row r="61" spans="1:9" ht="13.5" thickBot="1">
      <c r="A61" s="353"/>
      <c r="B61" s="525" t="s">
        <v>158</v>
      </c>
      <c r="C61" s="385"/>
      <c r="D61" s="200"/>
      <c r="E61" s="390"/>
      <c r="F61" s="225"/>
      <c r="G61" s="225"/>
      <c r="H61" s="225"/>
      <c r="I61" s="225"/>
    </row>
    <row r="62" spans="1:9" ht="13.5" thickBot="1">
      <c r="A62" s="48"/>
      <c r="B62" s="84" t="s">
        <v>33</v>
      </c>
      <c r="C62" s="364">
        <f>C63+C64+C65+C66+C67+C68+C69</f>
        <v>1386</v>
      </c>
      <c r="D62" s="364">
        <f aca="true" t="shared" si="14" ref="D62:I62">D63+D64+D65+D66+D67+D68+D69</f>
        <v>1386</v>
      </c>
      <c r="E62" s="364">
        <f t="shared" si="14"/>
        <v>1386</v>
      </c>
      <c r="F62" s="803">
        <f t="shared" si="14"/>
        <v>0</v>
      </c>
      <c r="G62" s="440">
        <f t="shared" si="14"/>
        <v>0</v>
      </c>
      <c r="H62" s="440">
        <f t="shared" si="14"/>
        <v>0</v>
      </c>
      <c r="I62" s="440">
        <f t="shared" si="14"/>
        <v>0</v>
      </c>
    </row>
    <row r="63" spans="1:9" ht="12.75">
      <c r="A63" s="107">
        <v>1</v>
      </c>
      <c r="B63" s="39" t="s">
        <v>159</v>
      </c>
      <c r="C63" s="360">
        <v>130</v>
      </c>
      <c r="D63" s="200">
        <f>E63+F63+G63+H63+I63</f>
        <v>130</v>
      </c>
      <c r="E63" s="316">
        <v>130</v>
      </c>
      <c r="F63" s="429"/>
      <c r="G63" s="172"/>
      <c r="H63" s="172"/>
      <c r="I63" s="152"/>
    </row>
    <row r="64" spans="1:9" ht="12.75">
      <c r="A64" s="252">
        <v>2</v>
      </c>
      <c r="B64" s="257" t="s">
        <v>530</v>
      </c>
      <c r="C64" s="360">
        <v>60</v>
      </c>
      <c r="D64" s="200">
        <f aca="true" t="shared" si="15" ref="D64:D69">E64+F64+G64+H64+I64</f>
        <v>60</v>
      </c>
      <c r="E64" s="339">
        <v>60</v>
      </c>
      <c r="F64" s="430"/>
      <c r="G64" s="176"/>
      <c r="H64" s="176"/>
      <c r="I64" s="176"/>
    </row>
    <row r="65" spans="1:9" ht="12.75">
      <c r="A65" s="255">
        <v>3</v>
      </c>
      <c r="B65" s="299" t="s">
        <v>531</v>
      </c>
      <c r="C65" s="360">
        <v>1000</v>
      </c>
      <c r="D65" s="200">
        <f t="shared" si="15"/>
        <v>1000</v>
      </c>
      <c r="E65" s="339">
        <v>1000</v>
      </c>
      <c r="F65" s="430"/>
      <c r="G65" s="176"/>
      <c r="H65" s="176"/>
      <c r="I65" s="176"/>
    </row>
    <row r="66" spans="1:9" ht="12.75">
      <c r="A66" s="255">
        <v>4</v>
      </c>
      <c r="B66" s="299" t="s">
        <v>532</v>
      </c>
      <c r="C66" s="360">
        <v>22</v>
      </c>
      <c r="D66" s="200">
        <f t="shared" si="15"/>
        <v>22</v>
      </c>
      <c r="E66" s="339">
        <v>22</v>
      </c>
      <c r="F66" s="430"/>
      <c r="G66" s="176"/>
      <c r="H66" s="176"/>
      <c r="I66" s="176"/>
    </row>
    <row r="67" spans="1:9" ht="12.75">
      <c r="A67" s="255">
        <v>5</v>
      </c>
      <c r="B67" s="299" t="s">
        <v>533</v>
      </c>
      <c r="C67" s="324">
        <v>5</v>
      </c>
      <c r="D67" s="200">
        <f t="shared" si="15"/>
        <v>5</v>
      </c>
      <c r="E67" s="339">
        <v>5</v>
      </c>
      <c r="F67" s="430"/>
      <c r="G67" s="176"/>
      <c r="H67" s="176"/>
      <c r="I67" s="176"/>
    </row>
    <row r="68" spans="1:9" ht="12.75">
      <c r="A68" s="120">
        <v>6</v>
      </c>
      <c r="B68" s="258" t="s">
        <v>215</v>
      </c>
      <c r="C68" s="360">
        <v>119</v>
      </c>
      <c r="D68" s="200">
        <f t="shared" si="15"/>
        <v>119</v>
      </c>
      <c r="E68" s="339">
        <v>119</v>
      </c>
      <c r="F68" s="430"/>
      <c r="G68" s="176"/>
      <c r="H68" s="176"/>
      <c r="I68" s="176"/>
    </row>
    <row r="69" spans="1:10" ht="13.5" thickBot="1">
      <c r="A69" s="252">
        <v>7</v>
      </c>
      <c r="B69" s="257" t="s">
        <v>534</v>
      </c>
      <c r="C69" s="385">
        <v>50</v>
      </c>
      <c r="D69" s="149">
        <f t="shared" si="15"/>
        <v>50</v>
      </c>
      <c r="E69" s="390">
        <v>50</v>
      </c>
      <c r="F69" s="431"/>
      <c r="G69" s="202"/>
      <c r="H69" s="202"/>
      <c r="I69" s="202"/>
      <c r="J69" s="825" t="s">
        <v>550</v>
      </c>
    </row>
    <row r="70" spans="1:11" ht="13.5" thickBot="1">
      <c r="A70" s="21"/>
      <c r="B70" s="87" t="s">
        <v>554</v>
      </c>
      <c r="C70" s="354">
        <f>C71</f>
        <v>12327</v>
      </c>
      <c r="D70" s="354">
        <f aca="true" t="shared" si="16" ref="D70:I70">D71</f>
        <v>290</v>
      </c>
      <c r="E70" s="354">
        <f t="shared" si="16"/>
        <v>290</v>
      </c>
      <c r="F70" s="795">
        <f t="shared" si="16"/>
        <v>0</v>
      </c>
      <c r="G70" s="519">
        <f t="shared" si="16"/>
        <v>0</v>
      </c>
      <c r="H70" s="519">
        <f t="shared" si="16"/>
        <v>0</v>
      </c>
      <c r="I70" s="347">
        <f t="shared" si="16"/>
        <v>0</v>
      </c>
      <c r="J70" s="520"/>
      <c r="K70" s="520"/>
    </row>
    <row r="71" spans="1:9" ht="13.5" thickBot="1">
      <c r="A71" s="100" t="s">
        <v>8</v>
      </c>
      <c r="B71" s="806" t="s">
        <v>21</v>
      </c>
      <c r="C71" s="365">
        <f>C72</f>
        <v>12327</v>
      </c>
      <c r="D71" s="365">
        <f aca="true" t="shared" si="17" ref="D71:I71">D72</f>
        <v>290</v>
      </c>
      <c r="E71" s="365">
        <f t="shared" si="17"/>
        <v>290</v>
      </c>
      <c r="F71" s="808">
        <f t="shared" si="17"/>
        <v>0</v>
      </c>
      <c r="G71" s="807">
        <f t="shared" si="17"/>
        <v>0</v>
      </c>
      <c r="H71" s="807">
        <f t="shared" si="17"/>
        <v>0</v>
      </c>
      <c r="I71" s="807">
        <f t="shared" si="17"/>
        <v>0</v>
      </c>
    </row>
    <row r="72" spans="1:9" ht="13.5" thickBot="1">
      <c r="A72" s="255">
        <v>1</v>
      </c>
      <c r="B72" s="23" t="s">
        <v>517</v>
      </c>
      <c r="C72" s="385">
        <v>12327</v>
      </c>
      <c r="D72" s="200">
        <f>E72+F72+G72+H72+I72</f>
        <v>290</v>
      </c>
      <c r="E72" s="390">
        <v>290</v>
      </c>
      <c r="F72" s="431"/>
      <c r="G72" s="202"/>
      <c r="H72" s="202"/>
      <c r="I72" s="202"/>
    </row>
    <row r="73" spans="1:11" ht="13.5" thickBot="1">
      <c r="A73" s="76"/>
      <c r="B73" s="87" t="s">
        <v>555</v>
      </c>
      <c r="C73" s="354">
        <f>C74</f>
        <v>33</v>
      </c>
      <c r="D73" s="354">
        <f aca="true" t="shared" si="18" ref="D73:I73">D74</f>
        <v>33</v>
      </c>
      <c r="E73" s="354">
        <f t="shared" si="18"/>
        <v>33</v>
      </c>
      <c r="F73" s="795">
        <f t="shared" si="18"/>
        <v>0</v>
      </c>
      <c r="G73" s="519">
        <f t="shared" si="18"/>
        <v>0</v>
      </c>
      <c r="H73" s="519">
        <f t="shared" si="18"/>
        <v>0</v>
      </c>
      <c r="I73" s="519">
        <f t="shared" si="18"/>
        <v>0</v>
      </c>
      <c r="J73" s="520"/>
      <c r="K73" s="520"/>
    </row>
    <row r="74" spans="1:9" s="4" customFormat="1" ht="13.5" thickBot="1">
      <c r="A74" s="111" t="s">
        <v>10</v>
      </c>
      <c r="B74" s="17" t="s">
        <v>54</v>
      </c>
      <c r="C74" s="387">
        <f>C75</f>
        <v>33</v>
      </c>
      <c r="D74" s="387">
        <f aca="true" t="shared" si="19" ref="D74:I74">D75</f>
        <v>33</v>
      </c>
      <c r="E74" s="387">
        <f t="shared" si="19"/>
        <v>33</v>
      </c>
      <c r="F74" s="796">
        <f t="shared" si="19"/>
        <v>0</v>
      </c>
      <c r="G74" s="439">
        <f t="shared" si="19"/>
        <v>0</v>
      </c>
      <c r="H74" s="439">
        <f t="shared" si="19"/>
        <v>0</v>
      </c>
      <c r="I74" s="439">
        <f t="shared" si="19"/>
        <v>0</v>
      </c>
    </row>
    <row r="75" spans="1:9" s="4" customFormat="1" ht="13.5" thickBot="1">
      <c r="A75" s="75"/>
      <c r="B75" s="86" t="s">
        <v>33</v>
      </c>
      <c r="C75" s="388">
        <f>C76+C77</f>
        <v>33</v>
      </c>
      <c r="D75" s="388">
        <f aca="true" t="shared" si="20" ref="D75:I75">D76+D77</f>
        <v>33</v>
      </c>
      <c r="E75" s="388">
        <f t="shared" si="20"/>
        <v>33</v>
      </c>
      <c r="F75" s="797">
        <f t="shared" si="20"/>
        <v>0</v>
      </c>
      <c r="G75" s="438">
        <f t="shared" si="20"/>
        <v>0</v>
      </c>
      <c r="H75" s="438">
        <f t="shared" si="20"/>
        <v>0</v>
      </c>
      <c r="I75" s="438">
        <f t="shared" si="20"/>
        <v>0</v>
      </c>
    </row>
    <row r="76" spans="1:9" s="4" customFormat="1" ht="12.75">
      <c r="A76" s="112">
        <v>1</v>
      </c>
      <c r="B76" s="39" t="s">
        <v>494</v>
      </c>
      <c r="C76" s="389">
        <v>28</v>
      </c>
      <c r="D76" s="177">
        <f>E76+F76+G76+H76+I76</f>
        <v>28</v>
      </c>
      <c r="E76" s="316">
        <v>28</v>
      </c>
      <c r="F76" s="402">
        <v>0</v>
      </c>
      <c r="G76" s="162">
        <v>0</v>
      </c>
      <c r="H76" s="162">
        <v>0</v>
      </c>
      <c r="I76" s="183">
        <v>0</v>
      </c>
    </row>
    <row r="77" spans="1:9" s="4" customFormat="1" ht="13.5" thickBot="1">
      <c r="A77" s="119">
        <v>2</v>
      </c>
      <c r="B77" s="798" t="s">
        <v>493</v>
      </c>
      <c r="C77" s="181">
        <v>5</v>
      </c>
      <c r="D77" s="174">
        <f>E77+F77+G77+H77+I77</f>
        <v>5</v>
      </c>
      <c r="E77" s="397">
        <v>5</v>
      </c>
      <c r="F77" s="424"/>
      <c r="G77" s="163"/>
      <c r="H77" s="163"/>
      <c r="I77" s="277"/>
    </row>
    <row r="78" spans="1:11" ht="13.5" thickBot="1">
      <c r="A78" s="26"/>
      <c r="B78" s="87" t="s">
        <v>556</v>
      </c>
      <c r="C78" s="354">
        <f>C79</f>
        <v>516</v>
      </c>
      <c r="D78" s="354">
        <f aca="true" t="shared" si="21" ref="D78:I78">D79</f>
        <v>516</v>
      </c>
      <c r="E78" s="354">
        <f t="shared" si="21"/>
        <v>516</v>
      </c>
      <c r="F78" s="795">
        <f t="shared" si="21"/>
        <v>0</v>
      </c>
      <c r="G78" s="519">
        <f t="shared" si="21"/>
        <v>0</v>
      </c>
      <c r="H78" s="519">
        <f t="shared" si="21"/>
        <v>0</v>
      </c>
      <c r="I78" s="519">
        <f t="shared" si="21"/>
        <v>0</v>
      </c>
      <c r="J78" s="520"/>
      <c r="K78" s="520"/>
    </row>
    <row r="79" spans="1:9" ht="13.5" thickBot="1">
      <c r="A79" s="115" t="s">
        <v>10</v>
      </c>
      <c r="B79" s="9" t="s">
        <v>54</v>
      </c>
      <c r="C79" s="363">
        <f aca="true" t="shared" si="22" ref="C79:I79">C80+C85</f>
        <v>516</v>
      </c>
      <c r="D79" s="363">
        <f t="shared" si="22"/>
        <v>516</v>
      </c>
      <c r="E79" s="363">
        <f t="shared" si="22"/>
        <v>516</v>
      </c>
      <c r="F79" s="802">
        <f t="shared" si="22"/>
        <v>0</v>
      </c>
      <c r="G79" s="801">
        <f t="shared" si="22"/>
        <v>0</v>
      </c>
      <c r="H79" s="801">
        <f t="shared" si="22"/>
        <v>0</v>
      </c>
      <c r="I79" s="801">
        <f t="shared" si="22"/>
        <v>0</v>
      </c>
    </row>
    <row r="80" spans="1:9" ht="13.5" thickBot="1">
      <c r="A80" s="44"/>
      <c r="B80" s="799" t="s">
        <v>37</v>
      </c>
      <c r="C80" s="388">
        <f>C81+C83</f>
        <v>40</v>
      </c>
      <c r="D80" s="388">
        <f aca="true" t="shared" si="23" ref="D80:I80">D81+D83</f>
        <v>40</v>
      </c>
      <c r="E80" s="388">
        <f t="shared" si="23"/>
        <v>40</v>
      </c>
      <c r="F80" s="797">
        <f t="shared" si="23"/>
        <v>0</v>
      </c>
      <c r="G80" s="438">
        <f t="shared" si="23"/>
        <v>0</v>
      </c>
      <c r="H80" s="438">
        <f t="shared" si="23"/>
        <v>0</v>
      </c>
      <c r="I80" s="438">
        <f t="shared" si="23"/>
        <v>0</v>
      </c>
    </row>
    <row r="81" spans="1:9" ht="12.75">
      <c r="A81" s="120">
        <v>1</v>
      </c>
      <c r="B81" s="553" t="s">
        <v>495</v>
      </c>
      <c r="C81" s="386">
        <v>10</v>
      </c>
      <c r="D81" s="182">
        <f>E81+F81+G81+H81+I81</f>
        <v>10</v>
      </c>
      <c r="E81" s="182">
        <v>10</v>
      </c>
      <c r="F81" s="402"/>
      <c r="G81" s="162"/>
      <c r="H81" s="162"/>
      <c r="I81" s="162"/>
    </row>
    <row r="82" spans="1:9" ht="12.75">
      <c r="A82" s="279">
        <v>2</v>
      </c>
      <c r="B82" s="551" t="s">
        <v>496</v>
      </c>
      <c r="C82" s="327"/>
      <c r="D82" s="182"/>
      <c r="E82" s="177"/>
      <c r="F82" s="403"/>
      <c r="G82" s="155"/>
      <c r="H82" s="155"/>
      <c r="I82" s="155"/>
    </row>
    <row r="83" spans="1:9" ht="12.75">
      <c r="A83" s="28"/>
      <c r="B83" s="553" t="s">
        <v>497</v>
      </c>
      <c r="C83" s="185">
        <v>30</v>
      </c>
      <c r="D83" s="182">
        <f>E83+F83+G83+H83+I83</f>
        <v>30</v>
      </c>
      <c r="E83" s="177">
        <v>30</v>
      </c>
      <c r="F83" s="403"/>
      <c r="G83" s="155"/>
      <c r="H83" s="155"/>
      <c r="I83" s="155"/>
    </row>
    <row r="84" spans="1:9" ht="13.5" thickBot="1">
      <c r="A84" s="800"/>
      <c r="B84" s="552" t="s">
        <v>498</v>
      </c>
      <c r="C84" s="185"/>
      <c r="D84" s="177"/>
      <c r="E84" s="177"/>
      <c r="F84" s="403"/>
      <c r="G84" s="155"/>
      <c r="H84" s="155"/>
      <c r="I84" s="155"/>
    </row>
    <row r="85" spans="1:9" s="88" customFormat="1" ht="13.5" thickBot="1">
      <c r="A85" s="60"/>
      <c r="B85" s="86" t="s">
        <v>33</v>
      </c>
      <c r="C85" s="388">
        <f>C86+C87+C88+C89+C90+C91+C92+C93+C94+C95+C96+C97+C98+C99+C100</f>
        <v>476</v>
      </c>
      <c r="D85" s="388">
        <f aca="true" t="shared" si="24" ref="D85:I85">D86+D87+D88+D89+D90+D91+D92+D93+D94+D95+D96+D97+D98+D99+D100</f>
        <v>476</v>
      </c>
      <c r="E85" s="388">
        <f t="shared" si="24"/>
        <v>476</v>
      </c>
      <c r="F85" s="797">
        <f t="shared" si="24"/>
        <v>0</v>
      </c>
      <c r="G85" s="438">
        <f t="shared" si="24"/>
        <v>0</v>
      </c>
      <c r="H85" s="438">
        <f t="shared" si="24"/>
        <v>0</v>
      </c>
      <c r="I85" s="438">
        <f t="shared" si="24"/>
        <v>0</v>
      </c>
    </row>
    <row r="86" spans="1:9" s="88" customFormat="1" ht="12.75">
      <c r="A86" s="280">
        <v>1</v>
      </c>
      <c r="B86" s="142" t="s">
        <v>160</v>
      </c>
      <c r="C86" s="389">
        <v>19</v>
      </c>
      <c r="D86" s="177">
        <f>E86+F86+G86+H86+I86</f>
        <v>19</v>
      </c>
      <c r="E86" s="316">
        <v>19</v>
      </c>
      <c r="F86" s="182"/>
      <c r="G86" s="182"/>
      <c r="H86" s="182"/>
      <c r="I86" s="184"/>
    </row>
    <row r="87" spans="1:9" s="88" customFormat="1" ht="12.75">
      <c r="A87" s="285">
        <v>2</v>
      </c>
      <c r="B87" s="254" t="s">
        <v>499</v>
      </c>
      <c r="C87" s="389">
        <v>24</v>
      </c>
      <c r="D87" s="177">
        <f aca="true" t="shared" si="25" ref="D87:D100">E87+F87+G87+H87+I87</f>
        <v>24</v>
      </c>
      <c r="E87" s="185">
        <v>24</v>
      </c>
      <c r="F87" s="177"/>
      <c r="G87" s="177"/>
      <c r="H87" s="177"/>
      <c r="I87" s="186"/>
    </row>
    <row r="88" spans="1:9" s="88" customFormat="1" ht="12.75">
      <c r="A88" s="285">
        <v>3</v>
      </c>
      <c r="B88" s="135" t="s">
        <v>500</v>
      </c>
      <c r="C88" s="389">
        <v>165</v>
      </c>
      <c r="D88" s="177">
        <f t="shared" si="25"/>
        <v>165</v>
      </c>
      <c r="E88" s="185">
        <v>165</v>
      </c>
      <c r="F88" s="177"/>
      <c r="G88" s="177"/>
      <c r="H88" s="177"/>
      <c r="I88" s="186"/>
    </row>
    <row r="89" spans="1:9" s="88" customFormat="1" ht="12.75">
      <c r="A89" s="285">
        <v>4</v>
      </c>
      <c r="B89" s="135" t="s">
        <v>501</v>
      </c>
      <c r="C89" s="389">
        <v>25</v>
      </c>
      <c r="D89" s="177">
        <f t="shared" si="25"/>
        <v>25</v>
      </c>
      <c r="E89" s="185">
        <v>25</v>
      </c>
      <c r="F89" s="177"/>
      <c r="G89" s="177"/>
      <c r="H89" s="177"/>
      <c r="I89" s="186"/>
    </row>
    <row r="90" spans="1:9" s="88" customFormat="1" ht="12.75">
      <c r="A90" s="281">
        <v>5</v>
      </c>
      <c r="B90" s="254" t="s">
        <v>502</v>
      </c>
      <c r="C90" s="389">
        <v>16</v>
      </c>
      <c r="D90" s="177">
        <f t="shared" si="25"/>
        <v>16</v>
      </c>
      <c r="E90" s="185">
        <v>16</v>
      </c>
      <c r="F90" s="177"/>
      <c r="G90" s="177"/>
      <c r="H90" s="177"/>
      <c r="I90" s="177"/>
    </row>
    <row r="91" spans="1:9" s="88" customFormat="1" ht="12.75">
      <c r="A91" s="114">
        <v>6</v>
      </c>
      <c r="B91" s="143" t="s">
        <v>503</v>
      </c>
      <c r="C91" s="391">
        <v>16</v>
      </c>
      <c r="D91" s="177">
        <f t="shared" si="25"/>
        <v>16</v>
      </c>
      <c r="E91" s="187">
        <v>16</v>
      </c>
      <c r="F91" s="174"/>
      <c r="G91" s="174"/>
      <c r="H91" s="174"/>
      <c r="I91" s="188"/>
    </row>
    <row r="92" spans="1:9" s="50" customFormat="1" ht="12.75">
      <c r="A92" s="281">
        <v>7</v>
      </c>
      <c r="B92" s="254" t="s">
        <v>504</v>
      </c>
      <c r="C92" s="391">
        <v>95</v>
      </c>
      <c r="D92" s="177">
        <f t="shared" si="25"/>
        <v>95</v>
      </c>
      <c r="E92" s="185">
        <v>95</v>
      </c>
      <c r="F92" s="177"/>
      <c r="G92" s="177"/>
      <c r="H92" s="177"/>
      <c r="I92" s="177"/>
    </row>
    <row r="93" spans="1:9" s="50" customFormat="1" ht="12.75">
      <c r="A93" s="281">
        <v>8</v>
      </c>
      <c r="B93" s="254" t="s">
        <v>505</v>
      </c>
      <c r="C93" s="391">
        <v>8</v>
      </c>
      <c r="D93" s="177">
        <f t="shared" si="25"/>
        <v>8</v>
      </c>
      <c r="E93" s="185">
        <v>8</v>
      </c>
      <c r="F93" s="177"/>
      <c r="G93" s="177"/>
      <c r="H93" s="177"/>
      <c r="I93" s="177"/>
    </row>
    <row r="94" spans="1:9" s="50" customFormat="1" ht="12.75">
      <c r="A94" s="281">
        <v>9</v>
      </c>
      <c r="B94" s="254" t="s">
        <v>506</v>
      </c>
      <c r="C94" s="391">
        <v>45</v>
      </c>
      <c r="D94" s="177">
        <f t="shared" si="25"/>
        <v>45</v>
      </c>
      <c r="E94" s="185">
        <v>45</v>
      </c>
      <c r="F94" s="177"/>
      <c r="G94" s="177"/>
      <c r="H94" s="177"/>
      <c r="I94" s="177"/>
    </row>
    <row r="95" spans="1:9" s="50" customFormat="1" ht="12.75">
      <c r="A95" s="281">
        <v>10</v>
      </c>
      <c r="B95" s="254" t="s">
        <v>507</v>
      </c>
      <c r="C95" s="391">
        <v>15</v>
      </c>
      <c r="D95" s="177">
        <f t="shared" si="25"/>
        <v>15</v>
      </c>
      <c r="E95" s="185">
        <v>15</v>
      </c>
      <c r="F95" s="177"/>
      <c r="G95" s="177"/>
      <c r="H95" s="177"/>
      <c r="I95" s="177"/>
    </row>
    <row r="96" spans="1:9" s="50" customFormat="1" ht="12.75">
      <c r="A96" s="281">
        <v>11</v>
      </c>
      <c r="B96" s="254" t="s">
        <v>508</v>
      </c>
      <c r="C96" s="391">
        <v>20</v>
      </c>
      <c r="D96" s="177">
        <f t="shared" si="25"/>
        <v>20</v>
      </c>
      <c r="E96" s="185">
        <v>20</v>
      </c>
      <c r="F96" s="177"/>
      <c r="G96" s="177"/>
      <c r="H96" s="177"/>
      <c r="I96" s="177"/>
    </row>
    <row r="97" spans="1:9" s="50" customFormat="1" ht="12.75">
      <c r="A97" s="281">
        <v>12</v>
      </c>
      <c r="B97" s="254" t="s">
        <v>509</v>
      </c>
      <c r="C97" s="391">
        <v>6</v>
      </c>
      <c r="D97" s="177">
        <f t="shared" si="25"/>
        <v>6</v>
      </c>
      <c r="E97" s="185">
        <v>6</v>
      </c>
      <c r="F97" s="177"/>
      <c r="G97" s="177"/>
      <c r="H97" s="177"/>
      <c r="I97" s="177"/>
    </row>
    <row r="98" spans="1:9" s="50" customFormat="1" ht="12.75">
      <c r="A98" s="282">
        <v>13</v>
      </c>
      <c r="B98" s="251" t="s">
        <v>510</v>
      </c>
      <c r="C98" s="391">
        <v>10</v>
      </c>
      <c r="D98" s="174">
        <f t="shared" si="25"/>
        <v>10</v>
      </c>
      <c r="E98" s="187">
        <v>10</v>
      </c>
      <c r="F98" s="174"/>
      <c r="G98" s="174"/>
      <c r="H98" s="174"/>
      <c r="I98" s="174"/>
    </row>
    <row r="99" spans="1:9" s="50" customFormat="1" ht="12.75">
      <c r="A99" s="281">
        <v>14</v>
      </c>
      <c r="B99" s="254" t="s">
        <v>511</v>
      </c>
      <c r="C99" s="177">
        <v>6</v>
      </c>
      <c r="D99" s="174">
        <f t="shared" si="25"/>
        <v>6</v>
      </c>
      <c r="E99" s="177">
        <v>6</v>
      </c>
      <c r="F99" s="177"/>
      <c r="G99" s="177"/>
      <c r="H99" s="177"/>
      <c r="I99" s="177"/>
    </row>
    <row r="100" spans="1:9" s="50" customFormat="1" ht="13.5" thickBot="1">
      <c r="A100" s="282">
        <v>15</v>
      </c>
      <c r="B100" s="251" t="s">
        <v>512</v>
      </c>
      <c r="C100" s="174">
        <v>6</v>
      </c>
      <c r="D100" s="174">
        <f t="shared" si="25"/>
        <v>6</v>
      </c>
      <c r="E100" s="174">
        <v>6</v>
      </c>
      <c r="F100" s="174"/>
      <c r="G100" s="174"/>
      <c r="H100" s="174"/>
      <c r="I100" s="174"/>
    </row>
    <row r="101" spans="1:12" ht="13.5" thickBot="1">
      <c r="A101" s="26"/>
      <c r="B101" s="104" t="s">
        <v>557</v>
      </c>
      <c r="C101" s="354">
        <f>C102+C106</f>
        <v>22127.1</v>
      </c>
      <c r="D101" s="354">
        <f aca="true" t="shared" si="26" ref="D101:I101">D102+D106</f>
        <v>2656.1</v>
      </c>
      <c r="E101" s="354">
        <f t="shared" si="26"/>
        <v>2656.1</v>
      </c>
      <c r="F101" s="795">
        <f t="shared" si="26"/>
        <v>0</v>
      </c>
      <c r="G101" s="519">
        <f t="shared" si="26"/>
        <v>0</v>
      </c>
      <c r="H101" s="519">
        <f t="shared" si="26"/>
        <v>0</v>
      </c>
      <c r="I101" s="519">
        <f t="shared" si="26"/>
        <v>0</v>
      </c>
      <c r="J101" s="520"/>
      <c r="K101" s="520"/>
      <c r="L101" s="520"/>
    </row>
    <row r="102" spans="1:9" ht="13.5" thickBot="1">
      <c r="A102" s="44" t="s">
        <v>6</v>
      </c>
      <c r="B102" s="37" t="s">
        <v>7</v>
      </c>
      <c r="C102" s="364">
        <f>C103+C104+C105</f>
        <v>22008.1</v>
      </c>
      <c r="D102" s="364">
        <f aca="true" t="shared" si="27" ref="D102:I102">D103+D104+D105</f>
        <v>2537.1</v>
      </c>
      <c r="E102" s="364">
        <f t="shared" si="27"/>
        <v>2537.1</v>
      </c>
      <c r="F102" s="803">
        <f t="shared" si="27"/>
        <v>0</v>
      </c>
      <c r="G102" s="440">
        <f t="shared" si="27"/>
        <v>0</v>
      </c>
      <c r="H102" s="440">
        <f t="shared" si="27"/>
        <v>0</v>
      </c>
      <c r="I102" s="440">
        <f t="shared" si="27"/>
        <v>0</v>
      </c>
    </row>
    <row r="103" spans="1:9" ht="12.75">
      <c r="A103" s="131">
        <v>1</v>
      </c>
      <c r="B103" s="276" t="s">
        <v>513</v>
      </c>
      <c r="C103" s="326">
        <v>19971</v>
      </c>
      <c r="D103" s="182">
        <f>E103+F103+G103+H103+I103</f>
        <v>500</v>
      </c>
      <c r="E103" s="473">
        <v>500</v>
      </c>
      <c r="F103" s="785"/>
      <c r="G103" s="172"/>
      <c r="H103" s="172"/>
      <c r="I103" s="152"/>
    </row>
    <row r="104" spans="1:9" ht="12.75">
      <c r="A104" s="30">
        <v>2</v>
      </c>
      <c r="B104" s="24" t="s">
        <v>137</v>
      </c>
      <c r="C104" s="392">
        <v>37.1</v>
      </c>
      <c r="D104" s="177">
        <f>E104+F104+G104+H104+I104</f>
        <v>37.1</v>
      </c>
      <c r="E104" s="474">
        <v>37.1</v>
      </c>
      <c r="F104" s="781"/>
      <c r="G104" s="176"/>
      <c r="H104" s="176"/>
      <c r="I104" s="199"/>
    </row>
    <row r="105" spans="1:9" ht="13.5" thickBot="1">
      <c r="A105" s="130">
        <v>3</v>
      </c>
      <c r="B105" s="123" t="s">
        <v>138</v>
      </c>
      <c r="C105" s="392">
        <v>2000</v>
      </c>
      <c r="D105" s="177">
        <f>E105+F105+G105+H105+I105</f>
        <v>2000</v>
      </c>
      <c r="E105" s="397">
        <v>2000</v>
      </c>
      <c r="F105" s="778"/>
      <c r="G105" s="226"/>
      <c r="H105" s="226"/>
      <c r="I105" s="227"/>
    </row>
    <row r="106" spans="1:9" ht="13.5" thickBot="1">
      <c r="A106" s="63" t="s">
        <v>10</v>
      </c>
      <c r="B106" s="44" t="s">
        <v>35</v>
      </c>
      <c r="C106" s="352">
        <f>C107</f>
        <v>119</v>
      </c>
      <c r="D106" s="352">
        <f aca="true" t="shared" si="28" ref="D106:I106">D107</f>
        <v>119</v>
      </c>
      <c r="E106" s="352">
        <f t="shared" si="28"/>
        <v>119</v>
      </c>
      <c r="F106" s="805">
        <f t="shared" si="28"/>
        <v>0</v>
      </c>
      <c r="G106" s="804">
        <f t="shared" si="28"/>
        <v>0</v>
      </c>
      <c r="H106" s="804">
        <f t="shared" si="28"/>
        <v>0</v>
      </c>
      <c r="I106" s="804">
        <f t="shared" si="28"/>
        <v>0</v>
      </c>
    </row>
    <row r="107" spans="1:9" ht="13.5" thickBot="1">
      <c r="A107" s="120">
        <v>1</v>
      </c>
      <c r="B107" s="351" t="s">
        <v>140</v>
      </c>
      <c r="C107" s="350">
        <v>119</v>
      </c>
      <c r="D107" s="195">
        <f>E107+F107+G107+H107+I107</f>
        <v>119</v>
      </c>
      <c r="E107" s="475">
        <v>119</v>
      </c>
      <c r="F107" s="429"/>
      <c r="G107" s="172"/>
      <c r="H107" s="172"/>
      <c r="I107" s="172"/>
    </row>
    <row r="108" spans="1:9" ht="13.5" thickBot="1">
      <c r="A108" s="121"/>
      <c r="B108" s="276" t="s">
        <v>514</v>
      </c>
      <c r="C108" s="350"/>
      <c r="D108" s="195"/>
      <c r="E108" s="476"/>
      <c r="F108" s="430"/>
      <c r="G108" s="176"/>
      <c r="H108" s="176"/>
      <c r="I108" s="176"/>
    </row>
    <row r="109" spans="1:12" ht="13.5" thickBot="1">
      <c r="A109" s="26"/>
      <c r="B109" s="87" t="s">
        <v>558</v>
      </c>
      <c r="C109" s="354">
        <f>C110</f>
        <v>1527</v>
      </c>
      <c r="D109" s="354">
        <f aca="true" t="shared" si="29" ref="D109:I109">D110</f>
        <v>577</v>
      </c>
      <c r="E109" s="354">
        <f t="shared" si="29"/>
        <v>577</v>
      </c>
      <c r="F109" s="519">
        <f t="shared" si="29"/>
        <v>0</v>
      </c>
      <c r="G109" s="519">
        <f t="shared" si="29"/>
        <v>0</v>
      </c>
      <c r="H109" s="519">
        <f t="shared" si="29"/>
        <v>0</v>
      </c>
      <c r="I109" s="519">
        <f t="shared" si="29"/>
        <v>0</v>
      </c>
      <c r="J109" s="520"/>
      <c r="K109" s="520"/>
      <c r="L109" s="520"/>
    </row>
    <row r="110" spans="1:9" s="4" customFormat="1" ht="13.5" thickBot="1">
      <c r="A110" s="63" t="s">
        <v>10</v>
      </c>
      <c r="B110" s="44" t="s">
        <v>35</v>
      </c>
      <c r="C110" s="388">
        <f>C111+C112+C113+C114</f>
        <v>1527</v>
      </c>
      <c r="D110" s="388">
        <f aca="true" t="shared" si="30" ref="D110:I110">D111+D112+D113+D114</f>
        <v>577</v>
      </c>
      <c r="E110" s="388">
        <f t="shared" si="30"/>
        <v>577</v>
      </c>
      <c r="F110" s="438">
        <f t="shared" si="30"/>
        <v>0</v>
      </c>
      <c r="G110" s="438">
        <f t="shared" si="30"/>
        <v>0</v>
      </c>
      <c r="H110" s="438">
        <f t="shared" si="30"/>
        <v>0</v>
      </c>
      <c r="I110" s="438">
        <f t="shared" si="30"/>
        <v>0</v>
      </c>
    </row>
    <row r="111" spans="1:9" s="4" customFormat="1" ht="13.5" thickBot="1">
      <c r="A111" s="263">
        <v>1</v>
      </c>
      <c r="B111" s="724" t="s">
        <v>515</v>
      </c>
      <c r="C111" s="387">
        <v>100</v>
      </c>
      <c r="D111" s="182">
        <f>E111+F111+G111+H111+I111</f>
        <v>100</v>
      </c>
      <c r="E111" s="182">
        <v>100</v>
      </c>
      <c r="F111" s="636"/>
      <c r="G111" s="162"/>
      <c r="H111" s="162"/>
      <c r="I111" s="162"/>
    </row>
    <row r="112" spans="1:9" s="4" customFormat="1" ht="12.75">
      <c r="A112" s="130">
        <v>2</v>
      </c>
      <c r="B112" s="254" t="s">
        <v>139</v>
      </c>
      <c r="C112" s="177">
        <v>1200</v>
      </c>
      <c r="D112" s="177">
        <f>E112+F112+G112+H112+I112</f>
        <v>250</v>
      </c>
      <c r="E112" s="177">
        <v>250</v>
      </c>
      <c r="F112" s="403"/>
      <c r="G112" s="155"/>
      <c r="H112" s="155"/>
      <c r="I112" s="155"/>
    </row>
    <row r="113" spans="1:9" s="4" customFormat="1" ht="12.75">
      <c r="A113" s="130">
        <v>3</v>
      </c>
      <c r="B113" s="349" t="s">
        <v>537</v>
      </c>
      <c r="C113" s="177">
        <v>157</v>
      </c>
      <c r="D113" s="177">
        <f>E113+F113+G113+H113+I113</f>
        <v>157</v>
      </c>
      <c r="E113" s="177">
        <v>157</v>
      </c>
      <c r="F113" s="403"/>
      <c r="G113" s="155"/>
      <c r="H113" s="155"/>
      <c r="I113" s="155"/>
    </row>
    <row r="114" spans="1:9" s="4" customFormat="1" ht="13.5" thickBot="1">
      <c r="A114" s="29">
        <v>4</v>
      </c>
      <c r="B114" s="254" t="s">
        <v>548</v>
      </c>
      <c r="C114" s="181">
        <v>70</v>
      </c>
      <c r="D114" s="177">
        <f>E114+F114+G114+H114+I114</f>
        <v>70</v>
      </c>
      <c r="E114" s="177">
        <v>70</v>
      </c>
      <c r="F114" s="822"/>
      <c r="G114" s="253"/>
      <c r="H114" s="253"/>
      <c r="I114" s="253"/>
    </row>
    <row r="115" spans="1:12" ht="13.5" thickBot="1">
      <c r="A115" s="26"/>
      <c r="B115" s="817" t="s">
        <v>559</v>
      </c>
      <c r="C115" s="354">
        <f>C116</f>
        <v>165</v>
      </c>
      <c r="D115" s="354">
        <f aca="true" t="shared" si="31" ref="D115:I115">D116</f>
        <v>165</v>
      </c>
      <c r="E115" s="840">
        <f t="shared" si="31"/>
        <v>165</v>
      </c>
      <c r="F115" s="795">
        <f t="shared" si="31"/>
        <v>0</v>
      </c>
      <c r="G115" s="519">
        <f t="shared" si="31"/>
        <v>0</v>
      </c>
      <c r="H115" s="519">
        <f t="shared" si="31"/>
        <v>0</v>
      </c>
      <c r="I115" s="347">
        <f t="shared" si="31"/>
        <v>0</v>
      </c>
      <c r="J115" s="520"/>
      <c r="K115" s="520"/>
      <c r="L115" s="520"/>
    </row>
    <row r="116" spans="1:9" ht="13.5" thickBot="1">
      <c r="A116" s="122" t="s">
        <v>10</v>
      </c>
      <c r="B116" s="65" t="s">
        <v>35</v>
      </c>
      <c r="C116" s="387">
        <f>C117+C118</f>
        <v>165</v>
      </c>
      <c r="D116" s="182">
        <f>E116+F116+G116+H116+I116</f>
        <v>165</v>
      </c>
      <c r="E116" s="826">
        <f>E117+E118</f>
        <v>165</v>
      </c>
      <c r="F116" s="827">
        <f>F118</f>
        <v>0</v>
      </c>
      <c r="G116" s="828">
        <f>G118</f>
        <v>0</v>
      </c>
      <c r="H116" s="828">
        <f>H118</f>
        <v>0</v>
      </c>
      <c r="I116" s="829">
        <f>I118</f>
        <v>0</v>
      </c>
    </row>
    <row r="117" spans="1:9" ht="12.75">
      <c r="A117" s="131">
        <v>1</v>
      </c>
      <c r="B117" s="260" t="s">
        <v>141</v>
      </c>
      <c r="C117" s="326">
        <v>15</v>
      </c>
      <c r="D117" s="177">
        <f>E117+F117+G117+H117+I117</f>
        <v>15</v>
      </c>
      <c r="E117" s="316">
        <v>15</v>
      </c>
      <c r="F117" s="402"/>
      <c r="G117" s="162"/>
      <c r="H117" s="162"/>
      <c r="I117" s="167"/>
    </row>
    <row r="118" spans="1:9" ht="13.5" thickBot="1">
      <c r="A118" s="119">
        <v>2</v>
      </c>
      <c r="B118" s="524" t="s">
        <v>142</v>
      </c>
      <c r="C118" s="181">
        <v>150</v>
      </c>
      <c r="D118" s="174">
        <f>E118+F118+G118+H118+I118</f>
        <v>150</v>
      </c>
      <c r="E118" s="187">
        <v>150</v>
      </c>
      <c r="F118" s="404">
        <v>0</v>
      </c>
      <c r="G118" s="173">
        <v>0</v>
      </c>
      <c r="H118" s="173">
        <v>0</v>
      </c>
      <c r="I118" s="150">
        <v>0</v>
      </c>
    </row>
    <row r="119" spans="1:10" s="88" customFormat="1" ht="13.5" thickBot="1">
      <c r="A119" s="819"/>
      <c r="B119" s="809" t="s">
        <v>516</v>
      </c>
      <c r="C119" s="222">
        <f>C121+C125</f>
        <v>377182</v>
      </c>
      <c r="D119" s="222">
        <f aca="true" t="shared" si="32" ref="D119:I119">D121+D125</f>
        <v>131264</v>
      </c>
      <c r="E119" s="222">
        <f t="shared" si="32"/>
        <v>3167</v>
      </c>
      <c r="F119" s="222">
        <f t="shared" si="32"/>
        <v>52398</v>
      </c>
      <c r="G119" s="222">
        <f t="shared" si="32"/>
        <v>75699</v>
      </c>
      <c r="H119" s="159">
        <f t="shared" si="32"/>
        <v>0</v>
      </c>
      <c r="I119" s="159">
        <f t="shared" si="32"/>
        <v>0</v>
      </c>
      <c r="J119" s="754"/>
    </row>
    <row r="120" spans="1:10" s="101" customFormat="1" ht="13.5" thickBot="1">
      <c r="A120" s="44" t="s">
        <v>8</v>
      </c>
      <c r="B120" s="844" t="s">
        <v>21</v>
      </c>
      <c r="C120" s="171">
        <f>C121+C125</f>
        <v>377182</v>
      </c>
      <c r="D120" s="171">
        <f aca="true" t="shared" si="33" ref="D120:I120">D121+D125</f>
        <v>131264</v>
      </c>
      <c r="E120" s="171">
        <f t="shared" si="33"/>
        <v>3167</v>
      </c>
      <c r="F120" s="171">
        <f t="shared" si="33"/>
        <v>52398</v>
      </c>
      <c r="G120" s="171">
        <f t="shared" si="33"/>
        <v>75699</v>
      </c>
      <c r="H120" s="160">
        <f t="shared" si="33"/>
        <v>0</v>
      </c>
      <c r="I120" s="160">
        <f t="shared" si="33"/>
        <v>0</v>
      </c>
      <c r="J120" s="831"/>
    </row>
    <row r="121" spans="1:10" s="101" customFormat="1" ht="13.5" thickBot="1">
      <c r="A121" s="823"/>
      <c r="B121" s="824" t="s">
        <v>535</v>
      </c>
      <c r="C121" s="171">
        <f>C123</f>
        <v>184663</v>
      </c>
      <c r="D121" s="171">
        <f aca="true" t="shared" si="34" ref="D121:I121">D123</f>
        <v>61912</v>
      </c>
      <c r="E121" s="171">
        <f t="shared" si="34"/>
        <v>1500</v>
      </c>
      <c r="F121" s="171">
        <f t="shared" si="34"/>
        <v>52398</v>
      </c>
      <c r="G121" s="171">
        <f t="shared" si="34"/>
        <v>8014</v>
      </c>
      <c r="H121" s="160">
        <f t="shared" si="34"/>
        <v>0</v>
      </c>
      <c r="I121" s="160">
        <f t="shared" si="34"/>
        <v>0</v>
      </c>
      <c r="J121" s="818"/>
    </row>
    <row r="122" spans="1:9" s="88" customFormat="1" ht="12.75">
      <c r="A122" s="259">
        <v>1</v>
      </c>
      <c r="B122" s="820" t="s">
        <v>154</v>
      </c>
      <c r="C122" s="182"/>
      <c r="D122" s="182"/>
      <c r="E122" s="182"/>
      <c r="F122" s="402"/>
      <c r="G122" s="162"/>
      <c r="H122" s="162"/>
      <c r="I122" s="124"/>
    </row>
    <row r="123" spans="1:9" s="88" customFormat="1" ht="12.75">
      <c r="A123" s="259"/>
      <c r="B123" s="820" t="s">
        <v>155</v>
      </c>
      <c r="C123" s="177">
        <v>184663</v>
      </c>
      <c r="D123" s="177">
        <f>E123+F123+G123+H123+I123</f>
        <v>61912</v>
      </c>
      <c r="E123" s="177">
        <v>1500</v>
      </c>
      <c r="F123" s="177">
        <v>52398</v>
      </c>
      <c r="G123" s="155">
        <v>8014</v>
      </c>
      <c r="H123" s="155"/>
      <c r="I123" s="156"/>
    </row>
    <row r="124" spans="1:9" s="88" customFormat="1" ht="13.5" thickBot="1">
      <c r="A124" s="259"/>
      <c r="B124" s="820" t="s">
        <v>536</v>
      </c>
      <c r="C124" s="174"/>
      <c r="D124" s="174"/>
      <c r="E124" s="174"/>
      <c r="F124" s="404"/>
      <c r="G124" s="173"/>
      <c r="H124" s="173"/>
      <c r="I124" s="156"/>
    </row>
    <row r="125" spans="1:9" s="88" customFormat="1" ht="13.5" thickBot="1">
      <c r="A125" s="823"/>
      <c r="B125" s="824" t="s">
        <v>538</v>
      </c>
      <c r="C125" s="171">
        <f>C127+C129+C131+C133+C135+C137+C139</f>
        <v>192519</v>
      </c>
      <c r="D125" s="171">
        <f>D127+D129+D131+D133+D135+D137+D139</f>
        <v>69352</v>
      </c>
      <c r="E125" s="171">
        <f>E127+E129+E131+E133+E135+E137+E139</f>
        <v>1667</v>
      </c>
      <c r="F125" s="160">
        <f>F127+F129+F131+F133+F135+F137+F139</f>
        <v>0</v>
      </c>
      <c r="G125" s="171">
        <f>G127+G129+G131+G133+G135+G137+G139</f>
        <v>67685</v>
      </c>
      <c r="H125" s="161"/>
      <c r="I125" s="161"/>
    </row>
    <row r="126" spans="1:9" s="88" customFormat="1" ht="12.75">
      <c r="A126" s="263">
        <v>1</v>
      </c>
      <c r="B126" s="56" t="s">
        <v>539</v>
      </c>
      <c r="C126" s="182"/>
      <c r="D126" s="182"/>
      <c r="E126" s="182"/>
      <c r="F126" s="402"/>
      <c r="G126" s="162"/>
      <c r="H126" s="162"/>
      <c r="I126" s="156"/>
    </row>
    <row r="127" spans="1:9" s="88" customFormat="1" ht="12.75">
      <c r="A127" s="263"/>
      <c r="B127" s="56" t="s">
        <v>540</v>
      </c>
      <c r="C127" s="177">
        <v>16136</v>
      </c>
      <c r="D127" s="177">
        <f>E127+F127+G127+H127+I127</f>
        <v>5677</v>
      </c>
      <c r="E127" s="177">
        <v>53</v>
      </c>
      <c r="F127" s="403"/>
      <c r="G127" s="155">
        <v>5624</v>
      </c>
      <c r="H127" s="155"/>
      <c r="I127" s="156"/>
    </row>
    <row r="128" spans="1:9" s="88" customFormat="1" ht="12.75">
      <c r="A128" s="263"/>
      <c r="B128" s="56" t="s">
        <v>541</v>
      </c>
      <c r="C128" s="177"/>
      <c r="D128" s="177"/>
      <c r="E128" s="177"/>
      <c r="F128" s="403"/>
      <c r="G128" s="155"/>
      <c r="H128" s="155"/>
      <c r="I128" s="156"/>
    </row>
    <row r="129" spans="1:9" s="88" customFormat="1" ht="12.75">
      <c r="A129" s="132">
        <v>2</v>
      </c>
      <c r="B129" s="524" t="s">
        <v>542</v>
      </c>
      <c r="C129" s="185">
        <v>16174</v>
      </c>
      <c r="D129" s="177">
        <f aca="true" t="shared" si="35" ref="D129:D139">E129+F129+G129+H129+I129</f>
        <v>7331</v>
      </c>
      <c r="E129" s="177">
        <v>76</v>
      </c>
      <c r="F129" s="403"/>
      <c r="G129" s="155">
        <v>7255</v>
      </c>
      <c r="H129" s="155"/>
      <c r="I129" s="156"/>
    </row>
    <row r="130" spans="1:9" s="88" customFormat="1" ht="12.75">
      <c r="A130" s="263"/>
      <c r="B130" s="525" t="s">
        <v>244</v>
      </c>
      <c r="C130" s="185"/>
      <c r="D130" s="177"/>
      <c r="E130" s="177"/>
      <c r="F130" s="403"/>
      <c r="G130" s="155"/>
      <c r="H130" s="155"/>
      <c r="I130" s="156"/>
    </row>
    <row r="131" spans="1:9" s="88" customFormat="1" ht="12.75">
      <c r="A131" s="132">
        <v>3</v>
      </c>
      <c r="B131" s="524" t="s">
        <v>543</v>
      </c>
      <c r="C131" s="185">
        <v>5154</v>
      </c>
      <c r="D131" s="177">
        <f t="shared" si="35"/>
        <v>1955</v>
      </c>
      <c r="E131" s="177">
        <v>11</v>
      </c>
      <c r="F131" s="403"/>
      <c r="G131" s="155">
        <v>1944</v>
      </c>
      <c r="H131" s="155"/>
      <c r="I131" s="156"/>
    </row>
    <row r="132" spans="1:9" s="88" customFormat="1" ht="12.75">
      <c r="A132" s="263"/>
      <c r="B132" s="525" t="s">
        <v>244</v>
      </c>
      <c r="C132" s="185"/>
      <c r="D132" s="177"/>
      <c r="E132" s="177"/>
      <c r="F132" s="403"/>
      <c r="G132" s="155"/>
      <c r="H132" s="155"/>
      <c r="I132" s="156"/>
    </row>
    <row r="133" spans="1:9" s="88" customFormat="1" ht="12.75">
      <c r="A133" s="132">
        <v>4</v>
      </c>
      <c r="B133" s="524" t="s">
        <v>544</v>
      </c>
      <c r="C133" s="185">
        <v>62994</v>
      </c>
      <c r="D133" s="177">
        <f t="shared" si="35"/>
        <v>22787</v>
      </c>
      <c r="E133" s="177">
        <v>947</v>
      </c>
      <c r="F133" s="403"/>
      <c r="G133" s="177">
        <v>21840</v>
      </c>
      <c r="H133" s="155"/>
      <c r="I133" s="156"/>
    </row>
    <row r="134" spans="1:9" s="88" customFormat="1" ht="12.75">
      <c r="A134" s="263"/>
      <c r="B134" s="525" t="s">
        <v>244</v>
      </c>
      <c r="C134" s="185"/>
      <c r="D134" s="177"/>
      <c r="E134" s="177"/>
      <c r="F134" s="403"/>
      <c r="G134" s="155"/>
      <c r="H134" s="155"/>
      <c r="I134" s="156"/>
    </row>
    <row r="135" spans="1:9" s="88" customFormat="1" ht="12.75">
      <c r="A135" s="132">
        <v>5</v>
      </c>
      <c r="B135" s="524" t="s">
        <v>545</v>
      </c>
      <c r="C135" s="185">
        <v>33885</v>
      </c>
      <c r="D135" s="177">
        <f t="shared" si="35"/>
        <v>12156</v>
      </c>
      <c r="E135" s="177">
        <v>195</v>
      </c>
      <c r="F135" s="403"/>
      <c r="G135" s="177">
        <v>11961</v>
      </c>
      <c r="H135" s="155"/>
      <c r="I135" s="156"/>
    </row>
    <row r="136" spans="1:9" s="88" customFormat="1" ht="12.75">
      <c r="A136" s="263"/>
      <c r="B136" s="525" t="s">
        <v>244</v>
      </c>
      <c r="C136" s="185"/>
      <c r="D136" s="177"/>
      <c r="E136" s="177"/>
      <c r="F136" s="403"/>
      <c r="G136" s="177"/>
      <c r="H136" s="155"/>
      <c r="I136" s="156"/>
    </row>
    <row r="137" spans="1:9" s="88" customFormat="1" ht="12.75">
      <c r="A137" s="132">
        <v>6</v>
      </c>
      <c r="B137" s="524" t="s">
        <v>546</v>
      </c>
      <c r="C137" s="185">
        <v>33244</v>
      </c>
      <c r="D137" s="177">
        <f t="shared" si="35"/>
        <v>11896</v>
      </c>
      <c r="E137" s="177">
        <v>205</v>
      </c>
      <c r="F137" s="403"/>
      <c r="G137" s="177">
        <v>11691</v>
      </c>
      <c r="H137" s="155"/>
      <c r="I137" s="156"/>
    </row>
    <row r="138" spans="1:9" s="88" customFormat="1" ht="12.75">
      <c r="A138" s="263"/>
      <c r="B138" s="525" t="s">
        <v>244</v>
      </c>
      <c r="C138" s="185"/>
      <c r="D138" s="177"/>
      <c r="E138" s="177"/>
      <c r="F138" s="403"/>
      <c r="G138" s="177"/>
      <c r="H138" s="155"/>
      <c r="I138" s="156"/>
    </row>
    <row r="139" spans="1:9" s="50" customFormat="1" ht="12.75">
      <c r="A139" s="132">
        <v>7</v>
      </c>
      <c r="B139" s="524" t="s">
        <v>547</v>
      </c>
      <c r="C139" s="185">
        <v>24932</v>
      </c>
      <c r="D139" s="177">
        <f t="shared" si="35"/>
        <v>7550</v>
      </c>
      <c r="E139" s="177">
        <v>180</v>
      </c>
      <c r="F139" s="403"/>
      <c r="G139" s="177">
        <v>7370</v>
      </c>
      <c r="H139" s="155"/>
      <c r="I139" s="156"/>
    </row>
    <row r="140" spans="1:9" s="50" customFormat="1" ht="13.5" thickBot="1">
      <c r="A140" s="133"/>
      <c r="B140" s="260" t="s">
        <v>244</v>
      </c>
      <c r="C140" s="185"/>
      <c r="D140" s="177"/>
      <c r="E140" s="177"/>
      <c r="F140" s="403"/>
      <c r="G140" s="177"/>
      <c r="H140" s="155"/>
      <c r="I140" s="156"/>
    </row>
    <row r="141" spans="1:12" ht="13.5" thickBot="1">
      <c r="A141" s="31" t="s">
        <v>14</v>
      </c>
      <c r="B141" s="47" t="s">
        <v>560</v>
      </c>
      <c r="C141" s="548">
        <f>C142</f>
        <v>0</v>
      </c>
      <c r="D141" s="538">
        <f aca="true" t="shared" si="36" ref="D141:I141">D142</f>
        <v>104</v>
      </c>
      <c r="E141" s="538">
        <f t="shared" si="36"/>
        <v>104</v>
      </c>
      <c r="F141" s="547">
        <f t="shared" si="36"/>
        <v>0</v>
      </c>
      <c r="G141" s="548">
        <f t="shared" si="36"/>
        <v>0</v>
      </c>
      <c r="H141" s="548">
        <f t="shared" si="36"/>
        <v>0</v>
      </c>
      <c r="I141" s="548">
        <f t="shared" si="36"/>
        <v>0</v>
      </c>
      <c r="J141" s="520"/>
      <c r="K141" s="520"/>
      <c r="L141" s="520"/>
    </row>
    <row r="142" spans="1:9" ht="13.5" thickBot="1">
      <c r="A142" s="91" t="s">
        <v>10</v>
      </c>
      <c r="B142" s="30" t="s">
        <v>35</v>
      </c>
      <c r="C142" s="546">
        <f>C143</f>
        <v>0</v>
      </c>
      <c r="D142" s="539">
        <f aca="true" t="shared" si="37" ref="D142:I142">D143</f>
        <v>104</v>
      </c>
      <c r="E142" s="539">
        <f t="shared" si="37"/>
        <v>104</v>
      </c>
      <c r="F142" s="545">
        <f t="shared" si="37"/>
        <v>0</v>
      </c>
      <c r="G142" s="546">
        <f t="shared" si="37"/>
        <v>0</v>
      </c>
      <c r="H142" s="546">
        <f t="shared" si="37"/>
        <v>0</v>
      </c>
      <c r="I142" s="546">
        <f t="shared" si="37"/>
        <v>0</v>
      </c>
    </row>
    <row r="143" spans="1:9" ht="13.5" thickBot="1">
      <c r="A143" s="274"/>
      <c r="B143" s="273" t="s">
        <v>33</v>
      </c>
      <c r="C143" s="546">
        <f>C144+C145</f>
        <v>0</v>
      </c>
      <c r="D143" s="539">
        <f aca="true" t="shared" si="38" ref="D143:I143">D144+D145</f>
        <v>104</v>
      </c>
      <c r="E143" s="539">
        <f t="shared" si="38"/>
        <v>104</v>
      </c>
      <c r="F143" s="545">
        <f t="shared" si="38"/>
        <v>0</v>
      </c>
      <c r="G143" s="546">
        <f t="shared" si="38"/>
        <v>0</v>
      </c>
      <c r="H143" s="546">
        <f t="shared" si="38"/>
        <v>0</v>
      </c>
      <c r="I143" s="546">
        <f t="shared" si="38"/>
        <v>0</v>
      </c>
    </row>
    <row r="144" spans="1:9" ht="12.75">
      <c r="A144" s="256">
        <v>1</v>
      </c>
      <c r="B144" s="22" t="s">
        <v>215</v>
      </c>
      <c r="C144" s="540"/>
      <c r="D144" s="326">
        <f>E144+F144+G144+H144+I144</f>
        <v>84</v>
      </c>
      <c r="E144" s="182">
        <v>84</v>
      </c>
      <c r="F144" s="406"/>
      <c r="G144" s="124"/>
      <c r="H144" s="124"/>
      <c r="I144" s="167"/>
    </row>
    <row r="145" spans="1:9" ht="13.5" thickBot="1">
      <c r="A145" s="252">
        <v>3</v>
      </c>
      <c r="B145" s="78" t="s">
        <v>216</v>
      </c>
      <c r="C145" s="240"/>
      <c r="D145" s="224">
        <f>E145+F145+G145+H145+I145</f>
        <v>20</v>
      </c>
      <c r="E145" s="149">
        <v>20</v>
      </c>
      <c r="F145" s="408"/>
      <c r="G145" s="148"/>
      <c r="H145" s="148"/>
      <c r="I145" s="205"/>
    </row>
    <row r="146" spans="1:12" ht="13.5" thickBot="1">
      <c r="A146" s="32" t="s">
        <v>30</v>
      </c>
      <c r="B146" s="89" t="s">
        <v>561</v>
      </c>
      <c r="C146" s="248">
        <f>C147+C148</f>
        <v>911</v>
      </c>
      <c r="D146" s="248">
        <f aca="true" t="shared" si="39" ref="D146:I146">D147+D148</f>
        <v>895</v>
      </c>
      <c r="E146" s="248">
        <f t="shared" si="39"/>
        <v>895</v>
      </c>
      <c r="F146" s="610">
        <f t="shared" si="39"/>
        <v>0</v>
      </c>
      <c r="G146" s="348">
        <f t="shared" si="39"/>
        <v>0</v>
      </c>
      <c r="H146" s="348">
        <f t="shared" si="39"/>
        <v>0</v>
      </c>
      <c r="I146" s="348">
        <f t="shared" si="39"/>
        <v>0</v>
      </c>
      <c r="J146" s="520"/>
      <c r="K146" s="520"/>
      <c r="L146" s="520"/>
    </row>
    <row r="147" spans="1:9" ht="13.5" thickBot="1">
      <c r="A147" s="635" t="s">
        <v>8</v>
      </c>
      <c r="B147" s="76" t="s">
        <v>9</v>
      </c>
      <c r="C147" s="182">
        <f>C159</f>
        <v>240</v>
      </c>
      <c r="D147" s="182">
        <f aca="true" t="shared" si="40" ref="D147:I147">D159</f>
        <v>224</v>
      </c>
      <c r="E147" s="182">
        <f t="shared" si="40"/>
        <v>224</v>
      </c>
      <c r="F147" s="636">
        <f t="shared" si="40"/>
        <v>0</v>
      </c>
      <c r="G147" s="162">
        <f t="shared" si="40"/>
        <v>0</v>
      </c>
      <c r="H147" s="162">
        <f t="shared" si="40"/>
        <v>0</v>
      </c>
      <c r="I147" s="162">
        <f t="shared" si="40"/>
        <v>0</v>
      </c>
    </row>
    <row r="148" spans="1:9" ht="13.5" thickBot="1">
      <c r="A148" s="45" t="s">
        <v>10</v>
      </c>
      <c r="B148" s="76" t="s">
        <v>39</v>
      </c>
      <c r="C148" s="177">
        <f>C150+C155+C163+C168</f>
        <v>671</v>
      </c>
      <c r="D148" s="177">
        <f aca="true" t="shared" si="41" ref="D148:I148">D150+D155+D163+D168</f>
        <v>671</v>
      </c>
      <c r="E148" s="177">
        <f t="shared" si="41"/>
        <v>671</v>
      </c>
      <c r="F148" s="634">
        <f t="shared" si="41"/>
        <v>0</v>
      </c>
      <c r="G148" s="155">
        <f t="shared" si="41"/>
        <v>0</v>
      </c>
      <c r="H148" s="155">
        <f t="shared" si="41"/>
        <v>0</v>
      </c>
      <c r="I148" s="155">
        <f t="shared" si="41"/>
        <v>0</v>
      </c>
    </row>
    <row r="149" spans="1:9" ht="13.5" thickBot="1">
      <c r="A149" s="92"/>
      <c r="B149" s="637" t="s">
        <v>56</v>
      </c>
      <c r="C149" s="571">
        <f>C150+C155</f>
        <v>361</v>
      </c>
      <c r="D149" s="571">
        <f aca="true" t="shared" si="42" ref="D149:I149">D150+D155</f>
        <v>361</v>
      </c>
      <c r="E149" s="571">
        <f t="shared" si="42"/>
        <v>361</v>
      </c>
      <c r="F149" s="622"/>
      <c r="G149" s="623">
        <f t="shared" si="42"/>
        <v>0</v>
      </c>
      <c r="H149" s="623">
        <f t="shared" si="42"/>
        <v>0</v>
      </c>
      <c r="I149" s="623">
        <f t="shared" si="42"/>
        <v>0</v>
      </c>
    </row>
    <row r="150" spans="1:9" ht="13.5" thickBot="1">
      <c r="A150" s="44" t="s">
        <v>10</v>
      </c>
      <c r="B150" s="83" t="s">
        <v>263</v>
      </c>
      <c r="C150" s="624">
        <f>C151+C153</f>
        <v>354</v>
      </c>
      <c r="D150" s="624">
        <f aca="true" t="shared" si="43" ref="D150:I150">D151+D153</f>
        <v>354</v>
      </c>
      <c r="E150" s="624">
        <f t="shared" si="43"/>
        <v>354</v>
      </c>
      <c r="F150" s="625"/>
      <c r="G150" s="626">
        <f t="shared" si="43"/>
        <v>0</v>
      </c>
      <c r="H150" s="626">
        <f t="shared" si="43"/>
        <v>0</v>
      </c>
      <c r="I150" s="626">
        <f t="shared" si="43"/>
        <v>0</v>
      </c>
    </row>
    <row r="151" spans="1:9" ht="12.75">
      <c r="A151" s="120">
        <v>1</v>
      </c>
      <c r="B151" s="553" t="s">
        <v>264</v>
      </c>
      <c r="C151" s="394">
        <v>104</v>
      </c>
      <c r="D151" s="213">
        <f>E151+F151+G151+H151+I151</f>
        <v>104</v>
      </c>
      <c r="E151" s="151">
        <v>104</v>
      </c>
      <c r="F151" s="428"/>
      <c r="G151" s="151"/>
      <c r="H151" s="151"/>
      <c r="I151" s="151"/>
    </row>
    <row r="152" spans="1:9" ht="12.75">
      <c r="A152" s="121"/>
      <c r="B152" s="552" t="s">
        <v>265</v>
      </c>
      <c r="C152" s="362"/>
      <c r="D152" s="339"/>
      <c r="E152" s="149"/>
      <c r="F152" s="415"/>
      <c r="G152" s="149"/>
      <c r="H152" s="149"/>
      <c r="I152" s="149"/>
    </row>
    <row r="153" spans="1:9" ht="12.75">
      <c r="A153" s="614">
        <v>2</v>
      </c>
      <c r="B153" s="615" t="s">
        <v>266</v>
      </c>
      <c r="C153" s="200">
        <v>250</v>
      </c>
      <c r="D153" s="339">
        <f>E153+F153+G153+H153+I153</f>
        <v>250</v>
      </c>
      <c r="E153" s="200">
        <v>250</v>
      </c>
      <c r="F153" s="414"/>
      <c r="G153" s="200"/>
      <c r="H153" s="200"/>
      <c r="I153" s="200"/>
    </row>
    <row r="154" spans="1:9" ht="13.5" thickBot="1">
      <c r="A154" s="614"/>
      <c r="B154" s="615" t="s">
        <v>237</v>
      </c>
      <c r="C154" s="149"/>
      <c r="D154" s="149"/>
      <c r="E154" s="149"/>
      <c r="F154" s="415"/>
      <c r="G154" s="149"/>
      <c r="H154" s="149"/>
      <c r="I154" s="149"/>
    </row>
    <row r="155" spans="1:9" ht="13.5" thickBot="1">
      <c r="A155" s="63" t="s">
        <v>10</v>
      </c>
      <c r="B155" s="296" t="s">
        <v>33</v>
      </c>
      <c r="C155" s="624">
        <f>C156+C157</f>
        <v>7</v>
      </c>
      <c r="D155" s="624">
        <f aca="true" t="shared" si="44" ref="D155:I155">D156+D157</f>
        <v>7</v>
      </c>
      <c r="E155" s="624">
        <f t="shared" si="44"/>
        <v>7</v>
      </c>
      <c r="F155" s="627">
        <f t="shared" si="44"/>
        <v>0</v>
      </c>
      <c r="G155" s="626">
        <f t="shared" si="44"/>
        <v>0</v>
      </c>
      <c r="H155" s="626">
        <f t="shared" si="44"/>
        <v>0</v>
      </c>
      <c r="I155" s="626">
        <f t="shared" si="44"/>
        <v>0</v>
      </c>
    </row>
    <row r="156" spans="1:9" ht="12.75">
      <c r="A156" s="120">
        <v>1</v>
      </c>
      <c r="B156" s="40" t="s">
        <v>267</v>
      </c>
      <c r="C156" s="241">
        <v>4</v>
      </c>
      <c r="D156" s="481">
        <f>E156+F156+G156+H156+I156</f>
        <v>4</v>
      </c>
      <c r="E156" s="154">
        <v>4</v>
      </c>
      <c r="F156" s="609"/>
      <c r="G156" s="154"/>
      <c r="H156" s="154"/>
      <c r="I156" s="154"/>
    </row>
    <row r="157" spans="1:9" s="88" customFormat="1" ht="12.75">
      <c r="A157" s="255">
        <v>2</v>
      </c>
      <c r="B157" s="291" t="s">
        <v>268</v>
      </c>
      <c r="C157" s="149">
        <v>3</v>
      </c>
      <c r="D157" s="481">
        <f>E157+F157+G157+H157+I157</f>
        <v>3</v>
      </c>
      <c r="E157" s="149">
        <v>3</v>
      </c>
      <c r="F157" s="415"/>
      <c r="G157" s="149"/>
      <c r="H157" s="149"/>
      <c r="I157" s="149"/>
    </row>
    <row r="158" spans="1:9" ht="13.5" thickBot="1">
      <c r="A158" s="633"/>
      <c r="B158" s="638" t="s">
        <v>57</v>
      </c>
      <c r="C158" s="174">
        <f>C159+C163+C168</f>
        <v>550</v>
      </c>
      <c r="D158" s="174">
        <f aca="true" t="shared" si="45" ref="D158:I158">D159+D163+D168</f>
        <v>534</v>
      </c>
      <c r="E158" s="174">
        <f t="shared" si="45"/>
        <v>534</v>
      </c>
      <c r="F158" s="632">
        <f t="shared" si="45"/>
        <v>0</v>
      </c>
      <c r="G158" s="173">
        <f t="shared" si="45"/>
        <v>0</v>
      </c>
      <c r="H158" s="173">
        <f t="shared" si="45"/>
        <v>0</v>
      </c>
      <c r="I158" s="173">
        <f t="shared" si="45"/>
        <v>0</v>
      </c>
    </row>
    <row r="159" spans="1:9" ht="13.5" thickBot="1">
      <c r="A159" s="37" t="s">
        <v>8</v>
      </c>
      <c r="B159" s="44" t="s">
        <v>9</v>
      </c>
      <c r="C159" s="171">
        <f>C161</f>
        <v>240</v>
      </c>
      <c r="D159" s="171">
        <f aca="true" t="shared" si="46" ref="D159:I159">D161</f>
        <v>224</v>
      </c>
      <c r="E159" s="171">
        <f t="shared" si="46"/>
        <v>224</v>
      </c>
      <c r="F159" s="629">
        <f t="shared" si="46"/>
        <v>0</v>
      </c>
      <c r="G159" s="160">
        <f t="shared" si="46"/>
        <v>0</v>
      </c>
      <c r="H159" s="160">
        <f t="shared" si="46"/>
        <v>0</v>
      </c>
      <c r="I159" s="160">
        <f t="shared" si="46"/>
        <v>0</v>
      </c>
    </row>
    <row r="160" spans="1:9" ht="12.75">
      <c r="A160" s="259">
        <v>1</v>
      </c>
      <c r="B160" s="553" t="s">
        <v>269</v>
      </c>
      <c r="C160" s="316"/>
      <c r="D160" s="182"/>
      <c r="E160" s="182"/>
      <c r="F160" s="402"/>
      <c r="G160" s="162"/>
      <c r="H160" s="162"/>
      <c r="I160" s="162"/>
    </row>
    <row r="161" spans="1:9" ht="12.75">
      <c r="A161" s="259"/>
      <c r="B161" s="553" t="s">
        <v>270</v>
      </c>
      <c r="C161" s="185">
        <v>240</v>
      </c>
      <c r="D161" s="177">
        <f>E161+F161+G161+H161+I161</f>
        <v>224</v>
      </c>
      <c r="E161" s="177">
        <v>224</v>
      </c>
      <c r="F161" s="403"/>
      <c r="G161" s="155"/>
      <c r="H161" s="155"/>
      <c r="I161" s="155"/>
    </row>
    <row r="162" spans="1:9" ht="13.5" thickBot="1">
      <c r="A162" s="259"/>
      <c r="B162" s="553" t="s">
        <v>271</v>
      </c>
      <c r="C162" s="187"/>
      <c r="D162" s="174"/>
      <c r="E162" s="174"/>
      <c r="F162" s="404"/>
      <c r="G162" s="173"/>
      <c r="H162" s="173"/>
      <c r="I162" s="173"/>
    </row>
    <row r="163" spans="1:9" ht="13.5" thickBot="1">
      <c r="A163" s="44" t="s">
        <v>10</v>
      </c>
      <c r="B163" s="83" t="s">
        <v>263</v>
      </c>
      <c r="C163" s="243">
        <f>C165+C167</f>
        <v>258</v>
      </c>
      <c r="D163" s="243">
        <f aca="true" t="shared" si="47" ref="D163:I163">D165+D167</f>
        <v>258</v>
      </c>
      <c r="E163" s="243">
        <f t="shared" si="47"/>
        <v>258</v>
      </c>
      <c r="F163" s="628">
        <f t="shared" si="47"/>
        <v>0</v>
      </c>
      <c r="G163" s="300">
        <f t="shared" si="47"/>
        <v>0</v>
      </c>
      <c r="H163" s="300">
        <f t="shared" si="47"/>
        <v>0</v>
      </c>
      <c r="I163" s="300">
        <f t="shared" si="47"/>
        <v>0</v>
      </c>
    </row>
    <row r="164" spans="1:9" ht="12.75">
      <c r="A164" s="30">
        <v>1</v>
      </c>
      <c r="B164" s="477" t="s">
        <v>272</v>
      </c>
      <c r="C164" s="592"/>
      <c r="D164" s="326"/>
      <c r="E164" s="182"/>
      <c r="F164" s="402"/>
      <c r="G164" s="124"/>
      <c r="H164" s="124"/>
      <c r="I164" s="167"/>
    </row>
    <row r="165" spans="1:9" ht="13.5" thickBot="1">
      <c r="A165" s="76"/>
      <c r="B165" s="36" t="s">
        <v>273</v>
      </c>
      <c r="C165" s="540">
        <v>8</v>
      </c>
      <c r="D165" s="326">
        <f>E165+F165+G165+H165+I165</f>
        <v>8</v>
      </c>
      <c r="E165" s="182">
        <v>8</v>
      </c>
      <c r="F165" s="402"/>
      <c r="G165" s="124"/>
      <c r="H165" s="124"/>
      <c r="I165" s="167"/>
    </row>
    <row r="166" spans="1:9" ht="12.75">
      <c r="A166" s="8">
        <v>2</v>
      </c>
      <c r="B166" s="23" t="s">
        <v>274</v>
      </c>
      <c r="C166" s="540"/>
      <c r="D166" s="326"/>
      <c r="E166" s="182"/>
      <c r="F166" s="402"/>
      <c r="G166" s="124"/>
      <c r="H166" s="124"/>
      <c r="I166" s="167"/>
    </row>
    <row r="167" spans="1:9" ht="13.5" thickBot="1">
      <c r="A167" s="10"/>
      <c r="B167" s="23" t="s">
        <v>275</v>
      </c>
      <c r="C167" s="571">
        <v>250</v>
      </c>
      <c r="D167" s="181">
        <f>E167+F167+G167+H167+I167</f>
        <v>250</v>
      </c>
      <c r="E167" s="198">
        <v>250</v>
      </c>
      <c r="F167" s="424"/>
      <c r="G167" s="153"/>
      <c r="H167" s="153"/>
      <c r="I167" s="180"/>
    </row>
    <row r="168" spans="1:9" ht="13.5" thickBot="1">
      <c r="A168" s="63"/>
      <c r="B168" s="296" t="s">
        <v>33</v>
      </c>
      <c r="C168" s="243">
        <f>C169+C171</f>
        <v>52</v>
      </c>
      <c r="D168" s="243">
        <f aca="true" t="shared" si="48" ref="D168:I168">D169+D171</f>
        <v>52</v>
      </c>
      <c r="E168" s="243">
        <f t="shared" si="48"/>
        <v>52</v>
      </c>
      <c r="F168" s="628">
        <f t="shared" si="48"/>
        <v>0</v>
      </c>
      <c r="G168" s="300">
        <f t="shared" si="48"/>
        <v>0</v>
      </c>
      <c r="H168" s="300">
        <f t="shared" si="48"/>
        <v>0</v>
      </c>
      <c r="I168" s="300">
        <f t="shared" si="48"/>
        <v>0</v>
      </c>
    </row>
    <row r="169" spans="1:9" ht="12.75">
      <c r="A169" s="120">
        <v>1</v>
      </c>
      <c r="B169" s="477" t="s">
        <v>582</v>
      </c>
      <c r="C169" s="584">
        <v>48</v>
      </c>
      <c r="D169" s="397">
        <f>E169+F169+G169+H169+I169</f>
        <v>48</v>
      </c>
      <c r="E169" s="198">
        <v>48</v>
      </c>
      <c r="F169" s="630"/>
      <c r="G169" s="154"/>
      <c r="H169" s="154"/>
      <c r="I169" s="226"/>
    </row>
    <row r="170" spans="1:9" ht="12.75">
      <c r="A170" s="279">
        <v>2</v>
      </c>
      <c r="B170" s="257" t="s">
        <v>276</v>
      </c>
      <c r="C170" s="185"/>
      <c r="D170" s="177"/>
      <c r="E170" s="177"/>
      <c r="F170" s="423"/>
      <c r="G170" s="200"/>
      <c r="H170" s="200"/>
      <c r="I170" s="176"/>
    </row>
    <row r="171" spans="1:9" ht="13.5" thickBot="1">
      <c r="A171" s="28"/>
      <c r="B171" s="258" t="s">
        <v>277</v>
      </c>
      <c r="C171" s="187">
        <v>4</v>
      </c>
      <c r="D171" s="397">
        <f>E171+F171+G171+H171+I171</f>
        <v>4</v>
      </c>
      <c r="E171" s="174">
        <v>4</v>
      </c>
      <c r="F171" s="639"/>
      <c r="G171" s="149"/>
      <c r="H171" s="149"/>
      <c r="I171" s="202"/>
    </row>
    <row r="172" spans="1:12" ht="15.75" thickBot="1">
      <c r="A172" s="31" t="s">
        <v>20</v>
      </c>
      <c r="B172" s="93" t="s">
        <v>562</v>
      </c>
      <c r="C172" s="248"/>
      <c r="D172" s="393">
        <f aca="true" t="shared" si="49" ref="D172:I172">D173+D174+D175</f>
        <v>15243</v>
      </c>
      <c r="E172" s="248">
        <f t="shared" si="49"/>
        <v>8161</v>
      </c>
      <c r="F172" s="432">
        <f t="shared" si="49"/>
        <v>0</v>
      </c>
      <c r="G172" s="248">
        <f t="shared" si="49"/>
        <v>1097</v>
      </c>
      <c r="H172" s="248">
        <f t="shared" si="49"/>
        <v>5985</v>
      </c>
      <c r="I172" s="348">
        <f t="shared" si="49"/>
        <v>0</v>
      </c>
      <c r="J172" s="520"/>
      <c r="K172" s="520"/>
      <c r="L172" s="520"/>
    </row>
    <row r="173" spans="1:9" ht="12.75">
      <c r="A173" s="34" t="s">
        <v>6</v>
      </c>
      <c r="B173" s="34" t="s">
        <v>16</v>
      </c>
      <c r="C173" s="640"/>
      <c r="D173" s="331"/>
      <c r="E173" s="194"/>
      <c r="F173" s="433"/>
      <c r="G173" s="194"/>
      <c r="H173" s="194"/>
      <c r="I173" s="249"/>
    </row>
    <row r="174" spans="1:9" ht="12.75">
      <c r="A174" s="34" t="s">
        <v>8</v>
      </c>
      <c r="B174" s="9" t="s">
        <v>9</v>
      </c>
      <c r="C174" s="541"/>
      <c r="D174" s="329"/>
      <c r="E174" s="195"/>
      <c r="F174" s="434"/>
      <c r="G174" s="195"/>
      <c r="H174" s="195"/>
      <c r="I174" s="250"/>
    </row>
    <row r="175" spans="1:9" ht="13.5" thickBot="1">
      <c r="A175" s="34" t="s">
        <v>10</v>
      </c>
      <c r="B175" s="9" t="s">
        <v>39</v>
      </c>
      <c r="C175" s="541"/>
      <c r="D175" s="478">
        <f aca="true" t="shared" si="50" ref="D175:I175">D178+D210+D217</f>
        <v>15243</v>
      </c>
      <c r="E175" s="247">
        <f t="shared" si="50"/>
        <v>8161</v>
      </c>
      <c r="F175" s="435">
        <f t="shared" si="50"/>
        <v>0</v>
      </c>
      <c r="G175" s="247">
        <f t="shared" si="50"/>
        <v>1097</v>
      </c>
      <c r="H175" s="247">
        <f t="shared" si="50"/>
        <v>5985</v>
      </c>
      <c r="I175" s="346">
        <f t="shared" si="50"/>
        <v>0</v>
      </c>
    </row>
    <row r="176" spans="1:9" ht="13.5" thickBot="1">
      <c r="A176" s="35"/>
      <c r="B176" s="87" t="s">
        <v>15</v>
      </c>
      <c r="C176" s="542"/>
      <c r="D176" s="278"/>
      <c r="E176" s="242"/>
      <c r="F176" s="426"/>
      <c r="G176" s="242"/>
      <c r="H176" s="242"/>
      <c r="I176" s="347"/>
    </row>
    <row r="177" spans="1:9" ht="13.5" thickBot="1">
      <c r="A177" s="8" t="s">
        <v>10</v>
      </c>
      <c r="B177" s="9" t="s">
        <v>31</v>
      </c>
      <c r="C177" s="240"/>
      <c r="D177" s="479">
        <f aca="true" t="shared" si="51" ref="D177:I177">D178+D209</f>
        <v>15243</v>
      </c>
      <c r="E177" s="479">
        <f t="shared" si="51"/>
        <v>8161</v>
      </c>
      <c r="F177" s="839">
        <f t="shared" si="51"/>
        <v>0</v>
      </c>
      <c r="G177" s="479">
        <f t="shared" si="51"/>
        <v>1097</v>
      </c>
      <c r="H177" s="479">
        <f t="shared" si="51"/>
        <v>5985</v>
      </c>
      <c r="I177" s="839">
        <f t="shared" si="51"/>
        <v>0</v>
      </c>
    </row>
    <row r="178" spans="1:9" ht="13.5" thickBot="1">
      <c r="A178" s="44"/>
      <c r="B178" s="82" t="s">
        <v>214</v>
      </c>
      <c r="C178" s="649"/>
      <c r="D178" s="318">
        <f aca="true" t="shared" si="52" ref="D178:I178">D179+D182+D183+D184+D185+D187+D189+D191+D192+D193+D195+D197+D199+D200+D202+D203+D205+D207</f>
        <v>10122</v>
      </c>
      <c r="E178" s="649">
        <f t="shared" si="52"/>
        <v>8150</v>
      </c>
      <c r="F178" s="648">
        <f t="shared" si="52"/>
        <v>0</v>
      </c>
      <c r="G178" s="649">
        <f t="shared" si="52"/>
        <v>1000</v>
      </c>
      <c r="H178" s="318">
        <f t="shared" si="52"/>
        <v>972</v>
      </c>
      <c r="I178" s="650">
        <f t="shared" si="52"/>
        <v>0</v>
      </c>
    </row>
    <row r="179" spans="1:9" ht="12.75">
      <c r="A179" s="115">
        <v>1</v>
      </c>
      <c r="B179" s="23" t="s">
        <v>552</v>
      </c>
      <c r="C179" s="592"/>
      <c r="D179" s="326">
        <f>E179+F179+G179+H179+I179</f>
        <v>3000</v>
      </c>
      <c r="E179" s="182">
        <v>3000</v>
      </c>
      <c r="F179" s="429"/>
      <c r="G179" s="172"/>
      <c r="H179" s="172"/>
      <c r="I179" s="152"/>
    </row>
    <row r="180" spans="1:9" ht="12.75">
      <c r="A180" s="16"/>
      <c r="B180" s="23" t="s">
        <v>281</v>
      </c>
      <c r="C180" s="177"/>
      <c r="D180" s="326"/>
      <c r="E180" s="198"/>
      <c r="F180" s="842"/>
      <c r="G180" s="226"/>
      <c r="H180" s="226"/>
      <c r="I180" s="843"/>
    </row>
    <row r="181" spans="1:9" ht="12.75">
      <c r="A181" s="132">
        <v>2</v>
      </c>
      <c r="B181" s="358" t="s">
        <v>280</v>
      </c>
      <c r="C181" s="647"/>
      <c r="D181" s="326"/>
      <c r="E181" s="174"/>
      <c r="F181" s="431"/>
      <c r="G181" s="202"/>
      <c r="H181" s="202"/>
      <c r="I181" s="202"/>
    </row>
    <row r="182" spans="1:9" ht="13.5" customHeight="1">
      <c r="A182" s="646"/>
      <c r="B182" s="631" t="s">
        <v>281</v>
      </c>
      <c r="C182" s="268"/>
      <c r="D182" s="326">
        <f>E182+F182+G182+H182+I182</f>
        <v>100</v>
      </c>
      <c r="E182" s="858">
        <v>100</v>
      </c>
      <c r="F182" s="858"/>
      <c r="G182" s="858"/>
      <c r="H182" s="268"/>
      <c r="I182" s="268"/>
    </row>
    <row r="183" spans="1:9" ht="12.75">
      <c r="A183" s="108">
        <v>3</v>
      </c>
      <c r="B183" s="123" t="s">
        <v>282</v>
      </c>
      <c r="C183" s="177"/>
      <c r="D183" s="328">
        <f>E183+F183+G183+H183+I183</f>
        <v>100</v>
      </c>
      <c r="E183" s="174">
        <v>100</v>
      </c>
      <c r="F183" s="149"/>
      <c r="G183" s="149"/>
      <c r="H183" s="149"/>
      <c r="I183" s="342"/>
    </row>
    <row r="184" spans="1:9" ht="12.75">
      <c r="A184" s="110">
        <v>4</v>
      </c>
      <c r="B184" s="491" t="s">
        <v>292</v>
      </c>
      <c r="C184" s="177"/>
      <c r="D184" s="328">
        <f>E184+F184+G184+H184+I184</f>
        <v>500</v>
      </c>
      <c r="E184" s="177">
        <v>500</v>
      </c>
      <c r="F184" s="177"/>
      <c r="G184" s="200"/>
      <c r="H184" s="200"/>
      <c r="I184" s="343"/>
    </row>
    <row r="185" spans="1:9" ht="12.75">
      <c r="A185" s="132">
        <v>5</v>
      </c>
      <c r="B185" s="358" t="s">
        <v>283</v>
      </c>
      <c r="C185" s="185"/>
      <c r="D185" s="328">
        <f>E185+F185+G185+H185+I185</f>
        <v>1300</v>
      </c>
      <c r="E185" s="177">
        <v>100</v>
      </c>
      <c r="F185" s="177"/>
      <c r="G185" s="200">
        <v>1000</v>
      </c>
      <c r="H185" s="177">
        <v>200</v>
      </c>
      <c r="I185" s="343"/>
    </row>
    <row r="186" spans="1:9" ht="12.75">
      <c r="A186" s="133"/>
      <c r="B186" s="586" t="s">
        <v>284</v>
      </c>
      <c r="C186" s="185"/>
      <c r="D186" s="328"/>
      <c r="E186" s="177"/>
      <c r="F186" s="177"/>
      <c r="G186" s="200"/>
      <c r="H186" s="177"/>
      <c r="I186" s="343"/>
    </row>
    <row r="187" spans="1:9" ht="12.75">
      <c r="A187" s="45">
        <v>6</v>
      </c>
      <c r="B187" s="297" t="s">
        <v>288</v>
      </c>
      <c r="C187" s="177"/>
      <c r="D187" s="328">
        <f aca="true" t="shared" si="53" ref="D187:D207">E187+F187+G187+H187+I187</f>
        <v>500</v>
      </c>
      <c r="E187" s="177">
        <v>500</v>
      </c>
      <c r="F187" s="177"/>
      <c r="G187" s="200"/>
      <c r="H187" s="155"/>
      <c r="I187" s="343"/>
    </row>
    <row r="188" spans="1:9" ht="12.75">
      <c r="A188" s="119">
        <v>7</v>
      </c>
      <c r="B188" s="492" t="s">
        <v>285</v>
      </c>
      <c r="C188" s="177"/>
      <c r="D188" s="328"/>
      <c r="E188" s="177"/>
      <c r="F188" s="177"/>
      <c r="G188" s="200"/>
      <c r="H188" s="155"/>
      <c r="I188" s="343"/>
    </row>
    <row r="189" spans="1:9" ht="12.75">
      <c r="A189" s="131"/>
      <c r="B189" s="46" t="s">
        <v>287</v>
      </c>
      <c r="C189" s="177"/>
      <c r="D189" s="328">
        <f t="shared" si="53"/>
        <v>3000</v>
      </c>
      <c r="E189" s="174">
        <v>3000</v>
      </c>
      <c r="F189" s="174"/>
      <c r="G189" s="149"/>
      <c r="H189" s="173"/>
      <c r="I189" s="342"/>
    </row>
    <row r="190" spans="1:9" ht="12.75">
      <c r="A190" s="259">
        <v>8</v>
      </c>
      <c r="B190" s="358" t="s">
        <v>294</v>
      </c>
      <c r="C190" s="177"/>
      <c r="D190" s="328"/>
      <c r="E190" s="174"/>
      <c r="F190" s="174"/>
      <c r="G190" s="149"/>
      <c r="H190" s="173"/>
      <c r="I190" s="385"/>
    </row>
    <row r="191" spans="1:9" ht="12.75">
      <c r="A191" s="259"/>
      <c r="B191" s="586" t="s">
        <v>295</v>
      </c>
      <c r="C191" s="177"/>
      <c r="D191" s="328">
        <f t="shared" si="53"/>
        <v>210</v>
      </c>
      <c r="E191" s="173">
        <v>0</v>
      </c>
      <c r="F191" s="173"/>
      <c r="G191" s="148">
        <v>0</v>
      </c>
      <c r="H191" s="173">
        <v>210</v>
      </c>
      <c r="I191" s="385"/>
    </row>
    <row r="192" spans="1:9" ht="12.75">
      <c r="A192" s="119">
        <v>9</v>
      </c>
      <c r="B192" s="492" t="s">
        <v>286</v>
      </c>
      <c r="C192" s="177"/>
      <c r="D192" s="328">
        <f t="shared" si="53"/>
        <v>50</v>
      </c>
      <c r="E192" s="177">
        <v>50</v>
      </c>
      <c r="F192" s="177"/>
      <c r="G192" s="200"/>
      <c r="H192" s="177"/>
      <c r="I192" s="200"/>
    </row>
    <row r="193" spans="1:9" ht="12.75">
      <c r="A193" s="119">
        <v>10</v>
      </c>
      <c r="B193" s="491" t="s">
        <v>289</v>
      </c>
      <c r="C193" s="177"/>
      <c r="D193" s="328">
        <f t="shared" si="53"/>
        <v>300</v>
      </c>
      <c r="E193" s="177">
        <v>300</v>
      </c>
      <c r="F193" s="177"/>
      <c r="G193" s="200"/>
      <c r="H193" s="177"/>
      <c r="I193" s="200"/>
    </row>
    <row r="194" spans="1:9" ht="12.75">
      <c r="A194" s="131"/>
      <c r="B194" s="297" t="s">
        <v>290</v>
      </c>
      <c r="C194" s="177"/>
      <c r="D194" s="328"/>
      <c r="E194" s="177"/>
      <c r="F194" s="177"/>
      <c r="G194" s="200"/>
      <c r="H194" s="177"/>
      <c r="I194" s="200"/>
    </row>
    <row r="195" spans="1:12" ht="12.75">
      <c r="A195" s="119">
        <v>11</v>
      </c>
      <c r="B195" s="358" t="s">
        <v>291</v>
      </c>
      <c r="C195" s="185"/>
      <c r="D195" s="328">
        <f t="shared" si="53"/>
        <v>200</v>
      </c>
      <c r="E195" s="177">
        <v>200</v>
      </c>
      <c r="F195" s="177"/>
      <c r="G195" s="200"/>
      <c r="H195" s="156"/>
      <c r="I195" s="200"/>
      <c r="J195" s="4"/>
      <c r="K195" s="4"/>
      <c r="L195" s="4"/>
    </row>
    <row r="196" spans="1:9" ht="12.75">
      <c r="A196" s="131"/>
      <c r="B196" s="586" t="s">
        <v>293</v>
      </c>
      <c r="C196" s="185"/>
      <c r="D196" s="328"/>
      <c r="E196" s="177"/>
      <c r="F196" s="177"/>
      <c r="G196" s="200"/>
      <c r="H196" s="156"/>
      <c r="I196" s="200"/>
    </row>
    <row r="197" spans="1:9" ht="12.75">
      <c r="A197" s="131">
        <v>12</v>
      </c>
      <c r="B197" s="297" t="s">
        <v>296</v>
      </c>
      <c r="C197" s="177"/>
      <c r="D197" s="328">
        <f t="shared" si="53"/>
        <v>20</v>
      </c>
      <c r="E197" s="177">
        <v>20</v>
      </c>
      <c r="F197" s="177"/>
      <c r="G197" s="200"/>
      <c r="H197" s="156"/>
      <c r="I197" s="200"/>
    </row>
    <row r="198" spans="1:9" ht="12.75">
      <c r="A198" s="132">
        <v>13</v>
      </c>
      <c r="B198" s="491" t="s">
        <v>297</v>
      </c>
      <c r="C198" s="177"/>
      <c r="D198" s="328"/>
      <c r="E198" s="177"/>
      <c r="F198" s="177"/>
      <c r="G198" s="200"/>
      <c r="H198" s="156"/>
      <c r="I198" s="200"/>
    </row>
    <row r="199" spans="1:9" ht="12.75">
      <c r="A199" s="133"/>
      <c r="B199" s="586" t="s">
        <v>293</v>
      </c>
      <c r="C199" s="177"/>
      <c r="D199" s="328">
        <f t="shared" si="53"/>
        <v>50</v>
      </c>
      <c r="E199" s="155">
        <v>0</v>
      </c>
      <c r="F199" s="155"/>
      <c r="G199" s="156">
        <v>0</v>
      </c>
      <c r="H199" s="200">
        <v>50</v>
      </c>
      <c r="I199" s="200"/>
    </row>
    <row r="200" spans="1:9" ht="12.75">
      <c r="A200" s="132">
        <v>14</v>
      </c>
      <c r="B200" s="491" t="s">
        <v>298</v>
      </c>
      <c r="C200" s="177"/>
      <c r="D200" s="328">
        <f t="shared" si="53"/>
        <v>20</v>
      </c>
      <c r="E200" s="177">
        <v>20</v>
      </c>
      <c r="F200" s="177"/>
      <c r="G200" s="200"/>
      <c r="H200" s="200"/>
      <c r="I200" s="200"/>
    </row>
    <row r="201" spans="1:9" ht="12.75">
      <c r="A201" s="132">
        <v>15</v>
      </c>
      <c r="B201" s="358" t="s">
        <v>299</v>
      </c>
      <c r="C201" s="185"/>
      <c r="D201" s="328"/>
      <c r="E201" s="177"/>
      <c r="F201" s="177"/>
      <c r="G201" s="200"/>
      <c r="H201" s="200"/>
      <c r="I201" s="200"/>
    </row>
    <row r="202" spans="1:9" ht="12.75">
      <c r="A202" s="263"/>
      <c r="B202" s="587" t="s">
        <v>300</v>
      </c>
      <c r="C202" s="187"/>
      <c r="D202" s="328">
        <f t="shared" si="53"/>
        <v>10</v>
      </c>
      <c r="E202" s="174">
        <v>10</v>
      </c>
      <c r="F202" s="174"/>
      <c r="G202" s="149"/>
      <c r="H202" s="149"/>
      <c r="I202" s="149"/>
    </row>
    <row r="203" spans="1:9" ht="12.75">
      <c r="A203" s="132">
        <v>16</v>
      </c>
      <c r="B203" s="358" t="s">
        <v>301</v>
      </c>
      <c r="C203" s="177"/>
      <c r="D203" s="328">
        <f t="shared" si="53"/>
        <v>50</v>
      </c>
      <c r="E203" s="177">
        <v>50</v>
      </c>
      <c r="F203" s="177"/>
      <c r="G203" s="200"/>
      <c r="H203" s="200"/>
      <c r="I203" s="200"/>
    </row>
    <row r="204" spans="1:9" ht="12.75">
      <c r="A204" s="263"/>
      <c r="B204" s="587" t="s">
        <v>271</v>
      </c>
      <c r="C204" s="177"/>
      <c r="D204" s="328"/>
      <c r="E204" s="177"/>
      <c r="F204" s="177"/>
      <c r="G204" s="200"/>
      <c r="H204" s="200"/>
      <c r="I204" s="200"/>
    </row>
    <row r="205" spans="1:9" ht="12.75">
      <c r="A205" s="132">
        <v>17</v>
      </c>
      <c r="B205" s="358" t="s">
        <v>302</v>
      </c>
      <c r="C205" s="185"/>
      <c r="D205" s="328">
        <f t="shared" si="53"/>
        <v>200</v>
      </c>
      <c r="E205" s="177">
        <v>200</v>
      </c>
      <c r="F205" s="177"/>
      <c r="G205" s="200"/>
      <c r="H205" s="200"/>
      <c r="I205" s="200"/>
    </row>
    <row r="206" spans="1:9" ht="12.75">
      <c r="A206" s="263"/>
      <c r="B206" s="587" t="s">
        <v>303</v>
      </c>
      <c r="C206" s="185"/>
      <c r="D206" s="328"/>
      <c r="E206" s="177"/>
      <c r="F206" s="177"/>
      <c r="G206" s="200"/>
      <c r="H206" s="200"/>
      <c r="I206" s="200"/>
    </row>
    <row r="207" spans="1:9" ht="12.75">
      <c r="A207" s="132">
        <v>18</v>
      </c>
      <c r="B207" s="358" t="s">
        <v>304</v>
      </c>
      <c r="C207" s="185"/>
      <c r="D207" s="328">
        <f t="shared" si="53"/>
        <v>512</v>
      </c>
      <c r="E207" s="155">
        <v>0</v>
      </c>
      <c r="F207" s="155"/>
      <c r="G207" s="156">
        <v>0</v>
      </c>
      <c r="H207" s="200">
        <v>512</v>
      </c>
      <c r="I207" s="200"/>
    </row>
    <row r="208" spans="1:9" ht="13.5" thickBot="1">
      <c r="A208" s="263"/>
      <c r="B208" s="587" t="s">
        <v>305</v>
      </c>
      <c r="C208" s="187"/>
      <c r="D208" s="174"/>
      <c r="E208" s="174"/>
      <c r="F208" s="174"/>
      <c r="G208" s="149"/>
      <c r="H208" s="149"/>
      <c r="I208" s="149"/>
    </row>
    <row r="209" spans="1:9" ht="13.5" thickBot="1">
      <c r="A209" s="44"/>
      <c r="B209" s="656" t="s">
        <v>63</v>
      </c>
      <c r="C209" s="145"/>
      <c r="D209" s="318">
        <f aca="true" t="shared" si="54" ref="D209:I209">D210+D217</f>
        <v>5121</v>
      </c>
      <c r="E209" s="649">
        <f t="shared" si="54"/>
        <v>11</v>
      </c>
      <c r="F209" s="648">
        <f t="shared" si="54"/>
        <v>0</v>
      </c>
      <c r="G209" s="649">
        <f t="shared" si="54"/>
        <v>97</v>
      </c>
      <c r="H209" s="649">
        <f t="shared" si="54"/>
        <v>5013</v>
      </c>
      <c r="I209" s="688">
        <f t="shared" si="54"/>
        <v>0</v>
      </c>
    </row>
    <row r="210" spans="1:9" ht="13.5" thickBot="1">
      <c r="A210" s="122"/>
      <c r="B210" s="284" t="s">
        <v>308</v>
      </c>
      <c r="C210" s="654"/>
      <c r="D210" s="598">
        <f aca="true" t="shared" si="55" ref="D210:I210">D211+D212+D213+D214+D215+D216</f>
        <v>108</v>
      </c>
      <c r="E210" s="598">
        <f t="shared" si="55"/>
        <v>11</v>
      </c>
      <c r="F210" s="655">
        <f t="shared" si="55"/>
        <v>0</v>
      </c>
      <c r="G210" s="598">
        <f t="shared" si="55"/>
        <v>97</v>
      </c>
      <c r="H210" s="600">
        <f t="shared" si="55"/>
        <v>0</v>
      </c>
      <c r="I210" s="600">
        <f t="shared" si="55"/>
        <v>0</v>
      </c>
    </row>
    <row r="211" spans="1:9" s="101" customFormat="1" ht="12.75">
      <c r="A211" s="657">
        <v>1</v>
      </c>
      <c r="B211" s="651" t="s">
        <v>90</v>
      </c>
      <c r="C211" s="177"/>
      <c r="D211" s="326">
        <f aca="true" t="shared" si="56" ref="D211:D216">E211+G211+H211+I211</f>
        <v>7</v>
      </c>
      <c r="E211" s="268">
        <v>1</v>
      </c>
      <c r="F211" s="182"/>
      <c r="G211" s="268">
        <v>6</v>
      </c>
      <c r="H211" s="182"/>
      <c r="I211" s="184"/>
    </row>
    <row r="212" spans="1:9" s="101" customFormat="1" ht="12.75">
      <c r="A212" s="658">
        <v>2</v>
      </c>
      <c r="B212" s="652" t="s">
        <v>92</v>
      </c>
      <c r="C212" s="177"/>
      <c r="D212" s="326">
        <f t="shared" si="56"/>
        <v>33</v>
      </c>
      <c r="E212" s="268">
        <v>3</v>
      </c>
      <c r="F212" s="177"/>
      <c r="G212" s="268">
        <v>30</v>
      </c>
      <c r="H212" s="177"/>
      <c r="I212" s="186"/>
    </row>
    <row r="213" spans="1:9" s="101" customFormat="1" ht="12.75">
      <c r="A213" s="658">
        <v>3</v>
      </c>
      <c r="B213" s="653" t="s">
        <v>306</v>
      </c>
      <c r="C213" s="177"/>
      <c r="D213" s="326">
        <f t="shared" si="56"/>
        <v>6</v>
      </c>
      <c r="E213" s="268">
        <v>1</v>
      </c>
      <c r="F213" s="177"/>
      <c r="G213" s="268">
        <v>5</v>
      </c>
      <c r="H213" s="177"/>
      <c r="I213" s="186"/>
    </row>
    <row r="214" spans="1:9" s="101" customFormat="1" ht="12.75">
      <c r="A214" s="658">
        <v>4</v>
      </c>
      <c r="B214" s="652" t="s">
        <v>91</v>
      </c>
      <c r="C214" s="177"/>
      <c r="D214" s="326">
        <f t="shared" si="56"/>
        <v>7</v>
      </c>
      <c r="E214" s="268">
        <v>1</v>
      </c>
      <c r="F214" s="177"/>
      <c r="G214" s="268">
        <v>6</v>
      </c>
      <c r="H214" s="177"/>
      <c r="I214" s="186"/>
    </row>
    <row r="215" spans="1:9" s="101" customFormat="1" ht="12.75">
      <c r="A215" s="658">
        <v>5</v>
      </c>
      <c r="B215" s="652" t="s">
        <v>89</v>
      </c>
      <c r="C215" s="177"/>
      <c r="D215" s="326">
        <f t="shared" si="56"/>
        <v>22</v>
      </c>
      <c r="E215" s="344">
        <v>2</v>
      </c>
      <c r="F215" s="177"/>
      <c r="G215" s="344">
        <v>20</v>
      </c>
      <c r="H215" s="177"/>
      <c r="I215" s="177"/>
    </row>
    <row r="216" spans="1:9" s="101" customFormat="1" ht="13.5" thickBot="1">
      <c r="A216" s="658">
        <v>6</v>
      </c>
      <c r="B216" s="653" t="s">
        <v>307</v>
      </c>
      <c r="C216" s="177"/>
      <c r="D216" s="326">
        <f t="shared" si="56"/>
        <v>33</v>
      </c>
      <c r="E216" s="344">
        <v>3</v>
      </c>
      <c r="F216" s="177"/>
      <c r="G216" s="344">
        <v>30</v>
      </c>
      <c r="H216" s="177"/>
      <c r="I216" s="186"/>
    </row>
    <row r="217" spans="1:9" s="102" customFormat="1" ht="13.5" thickBot="1">
      <c r="A217" s="82"/>
      <c r="B217" s="659" t="s">
        <v>33</v>
      </c>
      <c r="C217" s="399"/>
      <c r="D217" s="450">
        <f aca="true" t="shared" si="57" ref="D217:I217">D218+D219+D220+D221+D222+D223+D224+D225+D226+D227+D228+D230+D231+D232+D233+D234+D235+D236+D237+D238+D239+D240+D241+D242+D243+D244+D245+D246+D247+D248+D249+D250+D251+D252+D253+D254+D255+D256+D257+D258+D259+D260+D261+D262+D263+D264+D265+D266+D267+D268+D269+D270+D271+D272+D273+D274+D275+D276+D277+D278+D279+D280+D281+D282+D283+D284+D285+D286+D287+D288+D289+D290+D291+D292+D293+D294+D295+D296+D297+D298+D299+D300+D301+D302+D303+D304+D305+D306+D307+D308+D309+D310+D311+D312+D313+D314+D315+D316+D317+D318+D319+D320+D321+D322+D323+D324+D325+D326+D327+D328+D329+D330+D331+D332+D333+D334+D335+D336+D337+D338+D339+D340+D341+D342+D343+D344+D345+D346+D347+D348+D349+D350+D351+D352+D353+D354+D355+D356+D357+D358+D359+D360+D361+D362+D363+D364+D365+D366+D367+D368+D369+D370+D371+D372+D373+D374+D375+D376+D377+D378+D379+D380+D381+D382</f>
        <v>5013</v>
      </c>
      <c r="E217" s="686">
        <f t="shared" si="57"/>
        <v>0</v>
      </c>
      <c r="F217" s="687">
        <f t="shared" si="57"/>
        <v>0</v>
      </c>
      <c r="G217" s="686">
        <f t="shared" si="57"/>
        <v>0</v>
      </c>
      <c r="H217" s="450">
        <f t="shared" si="57"/>
        <v>5013</v>
      </c>
      <c r="I217" s="686">
        <f t="shared" si="57"/>
        <v>0</v>
      </c>
    </row>
    <row r="218" spans="1:9" s="102" customFormat="1" ht="12.75">
      <c r="A218" s="660">
        <v>1</v>
      </c>
      <c r="B218" s="661" t="s">
        <v>93</v>
      </c>
      <c r="C218" s="177"/>
      <c r="D218" s="326">
        <f>E218+F218+G218+H218+I218</f>
        <v>10</v>
      </c>
      <c r="E218" s="683">
        <v>0</v>
      </c>
      <c r="F218" s="182"/>
      <c r="G218" s="182"/>
      <c r="H218" s="689">
        <v>10</v>
      </c>
      <c r="I218" s="184"/>
    </row>
    <row r="219" spans="1:9" ht="13.5" customHeight="1">
      <c r="A219" s="662">
        <v>2</v>
      </c>
      <c r="B219" s="663" t="s">
        <v>309</v>
      </c>
      <c r="C219" s="177"/>
      <c r="D219" s="326">
        <f aca="true" t="shared" si="58" ref="D219:D283">E219+F219+G219+H219+I219</f>
        <v>10</v>
      </c>
      <c r="E219" s="684">
        <v>0</v>
      </c>
      <c r="F219" s="182"/>
      <c r="G219" s="182"/>
      <c r="H219" s="493">
        <v>10</v>
      </c>
      <c r="I219" s="214"/>
    </row>
    <row r="220" spans="1:9" ht="12.75" customHeight="1">
      <c r="A220" s="662">
        <v>3</v>
      </c>
      <c r="B220" s="664" t="s">
        <v>310</v>
      </c>
      <c r="C220" s="177"/>
      <c r="D220" s="326">
        <f t="shared" si="58"/>
        <v>10</v>
      </c>
      <c r="E220" s="685">
        <v>0</v>
      </c>
      <c r="F220" s="182"/>
      <c r="G220" s="182"/>
      <c r="H220" s="493">
        <v>10</v>
      </c>
      <c r="I220" s="152"/>
    </row>
    <row r="221" spans="1:9" ht="13.5" thickBot="1">
      <c r="A221" s="113">
        <v>4</v>
      </c>
      <c r="B221" s="663" t="s">
        <v>311</v>
      </c>
      <c r="C221" s="177"/>
      <c r="D221" s="326">
        <f t="shared" si="58"/>
        <v>11</v>
      </c>
      <c r="E221" s="684">
        <v>0</v>
      </c>
      <c r="F221" s="177"/>
      <c r="G221" s="177"/>
      <c r="H221" s="493">
        <v>11</v>
      </c>
      <c r="I221" s="199"/>
    </row>
    <row r="222" spans="1:9" ht="12.75" customHeight="1">
      <c r="A222" s="660">
        <v>5</v>
      </c>
      <c r="B222" s="665" t="s">
        <v>312</v>
      </c>
      <c r="C222" s="177"/>
      <c r="D222" s="326">
        <f t="shared" si="58"/>
        <v>9</v>
      </c>
      <c r="E222" s="684">
        <v>0</v>
      </c>
      <c r="F222" s="177"/>
      <c r="G222" s="177"/>
      <c r="H222" s="493">
        <v>9</v>
      </c>
      <c r="I222" s="199"/>
    </row>
    <row r="223" spans="1:9" ht="12.75">
      <c r="A223" s="662">
        <v>6</v>
      </c>
      <c r="B223" s="666" t="s">
        <v>94</v>
      </c>
      <c r="C223" s="177"/>
      <c r="D223" s="326">
        <f t="shared" si="58"/>
        <v>35</v>
      </c>
      <c r="E223" s="685">
        <v>0</v>
      </c>
      <c r="F223" s="177"/>
      <c r="G223" s="177"/>
      <c r="H223" s="493">
        <v>35</v>
      </c>
      <c r="I223" s="199"/>
    </row>
    <row r="224" spans="1:9" ht="12.75" customHeight="1">
      <c r="A224" s="662">
        <v>7</v>
      </c>
      <c r="B224" s="663" t="s">
        <v>313</v>
      </c>
      <c r="C224" s="177"/>
      <c r="D224" s="326">
        <f t="shared" si="58"/>
        <v>25</v>
      </c>
      <c r="E224" s="155"/>
      <c r="F224" s="177"/>
      <c r="G224" s="177"/>
      <c r="H224" s="493">
        <v>25</v>
      </c>
      <c r="I224" s="199"/>
    </row>
    <row r="225" spans="1:9" ht="13.5" thickBot="1">
      <c r="A225" s="285">
        <v>8</v>
      </c>
      <c r="B225" s="663" t="s">
        <v>314</v>
      </c>
      <c r="C225" s="177"/>
      <c r="D225" s="326">
        <f t="shared" si="58"/>
        <v>30</v>
      </c>
      <c r="E225" s="177"/>
      <c r="F225" s="177"/>
      <c r="G225" s="177"/>
      <c r="H225" s="493">
        <v>30</v>
      </c>
      <c r="I225" s="199"/>
    </row>
    <row r="226" spans="1:9" ht="13.5" customHeight="1">
      <c r="A226" s="660">
        <v>9</v>
      </c>
      <c r="B226" s="663" t="s">
        <v>315</v>
      </c>
      <c r="C226" s="177"/>
      <c r="D226" s="326">
        <f t="shared" si="58"/>
        <v>18</v>
      </c>
      <c r="E226" s="177"/>
      <c r="F226" s="177"/>
      <c r="G226" s="177"/>
      <c r="H226" s="493">
        <v>18</v>
      </c>
      <c r="I226" s="199"/>
    </row>
    <row r="227" spans="1:9" ht="13.5" customHeight="1">
      <c r="A227" s="662">
        <v>10</v>
      </c>
      <c r="B227" s="663" t="s">
        <v>316</v>
      </c>
      <c r="C227" s="177"/>
      <c r="D227" s="326">
        <f t="shared" si="58"/>
        <v>10</v>
      </c>
      <c r="E227" s="178"/>
      <c r="F227" s="178"/>
      <c r="G227" s="178"/>
      <c r="H227" s="493">
        <v>10</v>
      </c>
      <c r="I227" s="199"/>
    </row>
    <row r="228" spans="1:9" ht="12.75" customHeight="1">
      <c r="A228" s="662">
        <v>11</v>
      </c>
      <c r="B228" s="667" t="s">
        <v>317</v>
      </c>
      <c r="C228" s="177"/>
      <c r="D228" s="326">
        <f t="shared" si="58"/>
        <v>5</v>
      </c>
      <c r="E228" s="178"/>
      <c r="F228" s="178"/>
      <c r="G228" s="178"/>
      <c r="H228" s="493">
        <v>5</v>
      </c>
      <c r="I228" s="199"/>
    </row>
    <row r="229" spans="1:9" ht="3.75" customHeight="1" hidden="1">
      <c r="A229" s="660">
        <v>12</v>
      </c>
      <c r="B229" s="663" t="s">
        <v>318</v>
      </c>
      <c r="C229" s="177"/>
      <c r="D229" s="326">
        <f t="shared" si="58"/>
        <v>11</v>
      </c>
      <c r="E229" s="178"/>
      <c r="F229" s="178"/>
      <c r="G229" s="178"/>
      <c r="H229" s="493">
        <v>11</v>
      </c>
      <c r="I229" s="199"/>
    </row>
    <row r="230" spans="1:9" ht="13.5" customHeight="1">
      <c r="A230" s="662">
        <v>12</v>
      </c>
      <c r="B230" s="663" t="s">
        <v>318</v>
      </c>
      <c r="C230" s="177"/>
      <c r="D230" s="326">
        <f t="shared" si="58"/>
        <v>11</v>
      </c>
      <c r="E230" s="178"/>
      <c r="F230" s="178"/>
      <c r="G230" s="178"/>
      <c r="H230" s="493">
        <v>11</v>
      </c>
      <c r="I230" s="199"/>
    </row>
    <row r="231" spans="1:9" ht="12.75" customHeight="1" thickBot="1">
      <c r="A231" s="662">
        <v>13</v>
      </c>
      <c r="B231" s="663" t="s">
        <v>319</v>
      </c>
      <c r="C231" s="177"/>
      <c r="D231" s="326">
        <f t="shared" si="58"/>
        <v>18</v>
      </c>
      <c r="E231" s="178"/>
      <c r="F231" s="178"/>
      <c r="G231" s="178"/>
      <c r="H231" s="493">
        <v>18</v>
      </c>
      <c r="I231" s="199"/>
    </row>
    <row r="232" spans="1:9" ht="12.75">
      <c r="A232" s="660">
        <v>14</v>
      </c>
      <c r="B232" s="663" t="s">
        <v>320</v>
      </c>
      <c r="C232" s="177"/>
      <c r="D232" s="326">
        <f t="shared" si="58"/>
        <v>10</v>
      </c>
      <c r="E232" s="176"/>
      <c r="F232" s="176"/>
      <c r="G232" s="176"/>
      <c r="H232" s="493">
        <v>10</v>
      </c>
      <c r="I232" s="199"/>
    </row>
    <row r="233" spans="1:9" ht="12.75">
      <c r="A233" s="662">
        <v>15</v>
      </c>
      <c r="B233" s="668" t="s">
        <v>321</v>
      </c>
      <c r="C233" s="177"/>
      <c r="D233" s="326">
        <f t="shared" si="58"/>
        <v>10</v>
      </c>
      <c r="E233" s="200"/>
      <c r="F233" s="176"/>
      <c r="G233" s="176"/>
      <c r="H233" s="493">
        <v>10</v>
      </c>
      <c r="I233" s="199"/>
    </row>
    <row r="234" spans="1:9" ht="13.5" thickBot="1">
      <c r="A234" s="662">
        <v>16</v>
      </c>
      <c r="B234" s="663" t="s">
        <v>322</v>
      </c>
      <c r="C234" s="177"/>
      <c r="D234" s="326">
        <f t="shared" si="58"/>
        <v>7</v>
      </c>
      <c r="E234" s="176"/>
      <c r="F234" s="176"/>
      <c r="G234" s="176"/>
      <c r="H234" s="493">
        <v>7</v>
      </c>
      <c r="I234" s="176"/>
    </row>
    <row r="235" spans="1:9" ht="12.75">
      <c r="A235" s="660">
        <v>17</v>
      </c>
      <c r="B235" s="669" t="s">
        <v>95</v>
      </c>
      <c r="C235" s="177"/>
      <c r="D235" s="326">
        <f t="shared" si="58"/>
        <v>10</v>
      </c>
      <c r="E235" s="202"/>
      <c r="F235" s="202"/>
      <c r="G235" s="202"/>
      <c r="H235" s="493">
        <v>10</v>
      </c>
      <c r="I235" s="203"/>
    </row>
    <row r="236" spans="1:9" ht="14.25" customHeight="1">
      <c r="A236" s="662">
        <v>18</v>
      </c>
      <c r="B236" s="663" t="s">
        <v>323</v>
      </c>
      <c r="C236" s="177"/>
      <c r="D236" s="326">
        <f t="shared" si="58"/>
        <v>10</v>
      </c>
      <c r="E236" s="176"/>
      <c r="F236" s="176"/>
      <c r="G236" s="176"/>
      <c r="H236" s="493">
        <v>10</v>
      </c>
      <c r="I236" s="199"/>
    </row>
    <row r="237" spans="1:9" ht="14.25" customHeight="1" thickBot="1">
      <c r="A237" s="662">
        <v>19</v>
      </c>
      <c r="B237" s="663" t="s">
        <v>324</v>
      </c>
      <c r="C237" s="177"/>
      <c r="D237" s="326">
        <f t="shared" si="58"/>
        <v>10</v>
      </c>
      <c r="E237" s="176"/>
      <c r="F237" s="176"/>
      <c r="G237" s="176"/>
      <c r="H237" s="493">
        <v>10</v>
      </c>
      <c r="I237" s="199"/>
    </row>
    <row r="238" spans="1:9" ht="14.25" customHeight="1">
      <c r="A238" s="660">
        <v>20</v>
      </c>
      <c r="B238" s="663" t="s">
        <v>325</v>
      </c>
      <c r="C238" s="177"/>
      <c r="D238" s="326">
        <f t="shared" si="58"/>
        <v>10</v>
      </c>
      <c r="E238" s="176"/>
      <c r="F238" s="176"/>
      <c r="G238" s="176"/>
      <c r="H238" s="493">
        <v>10</v>
      </c>
      <c r="I238" s="199"/>
    </row>
    <row r="239" spans="1:9" ht="14.25" customHeight="1">
      <c r="A239" s="662">
        <v>21</v>
      </c>
      <c r="B239" s="663" t="s">
        <v>326</v>
      </c>
      <c r="C239" s="177"/>
      <c r="D239" s="326">
        <f t="shared" si="58"/>
        <v>3</v>
      </c>
      <c r="E239" s="178"/>
      <c r="F239" s="178"/>
      <c r="G239" s="178"/>
      <c r="H239" s="493">
        <v>3</v>
      </c>
      <c r="I239" s="199"/>
    </row>
    <row r="240" spans="1:9" ht="14.25" customHeight="1" thickBot="1">
      <c r="A240" s="662">
        <v>22</v>
      </c>
      <c r="B240" s="663" t="s">
        <v>327</v>
      </c>
      <c r="C240" s="177"/>
      <c r="D240" s="326">
        <f t="shared" si="58"/>
        <v>9</v>
      </c>
      <c r="E240" s="178"/>
      <c r="F240" s="178"/>
      <c r="G240" s="178"/>
      <c r="H240" s="493">
        <v>9</v>
      </c>
      <c r="I240" s="199"/>
    </row>
    <row r="241" spans="1:9" ht="14.25" customHeight="1">
      <c r="A241" s="660">
        <v>23</v>
      </c>
      <c r="B241" s="663" t="s">
        <v>328</v>
      </c>
      <c r="C241" s="177"/>
      <c r="D241" s="326">
        <f t="shared" si="58"/>
        <v>12</v>
      </c>
      <c r="E241" s="176"/>
      <c r="F241" s="176"/>
      <c r="G241" s="176"/>
      <c r="H241" s="493">
        <v>12</v>
      </c>
      <c r="I241" s="199"/>
    </row>
    <row r="242" spans="1:9" ht="14.25" customHeight="1">
      <c r="A242" s="113">
        <v>24</v>
      </c>
      <c r="B242" s="663" t="s">
        <v>329</v>
      </c>
      <c r="C242" s="177"/>
      <c r="D242" s="326">
        <f t="shared" si="58"/>
        <v>35</v>
      </c>
      <c r="E242" s="176"/>
      <c r="F242" s="176"/>
      <c r="G242" s="176"/>
      <c r="H242" s="493">
        <v>35</v>
      </c>
      <c r="I242" s="199"/>
    </row>
    <row r="243" spans="1:9" ht="14.25" customHeight="1">
      <c r="A243" s="113">
        <v>25</v>
      </c>
      <c r="B243" s="663" t="s">
        <v>330</v>
      </c>
      <c r="C243" s="177"/>
      <c r="D243" s="326">
        <f t="shared" si="58"/>
        <v>35</v>
      </c>
      <c r="E243" s="176"/>
      <c r="F243" s="176"/>
      <c r="G243" s="176"/>
      <c r="H243" s="493">
        <v>35</v>
      </c>
      <c r="I243" s="199"/>
    </row>
    <row r="244" spans="1:9" ht="14.25" customHeight="1">
      <c r="A244" s="285">
        <v>26</v>
      </c>
      <c r="B244" s="665" t="s">
        <v>96</v>
      </c>
      <c r="C244" s="177"/>
      <c r="D244" s="326">
        <f t="shared" si="58"/>
        <v>50</v>
      </c>
      <c r="E244" s="176"/>
      <c r="F244" s="176"/>
      <c r="G244" s="176"/>
      <c r="H244" s="493">
        <v>50</v>
      </c>
      <c r="I244" s="199"/>
    </row>
    <row r="245" spans="1:9" ht="14.25" customHeight="1">
      <c r="A245" s="285">
        <v>27</v>
      </c>
      <c r="B245" s="663" t="s">
        <v>331</v>
      </c>
      <c r="C245" s="177"/>
      <c r="D245" s="326">
        <f t="shared" si="58"/>
        <v>83</v>
      </c>
      <c r="E245" s="172"/>
      <c r="F245" s="172"/>
      <c r="G245" s="172"/>
      <c r="H245" s="493">
        <v>83</v>
      </c>
      <c r="I245" s="152"/>
    </row>
    <row r="246" spans="1:9" ht="14.25" customHeight="1">
      <c r="A246" s="285">
        <v>28</v>
      </c>
      <c r="B246" s="668" t="s">
        <v>332</v>
      </c>
      <c r="C246" s="177"/>
      <c r="D246" s="326">
        <f t="shared" si="58"/>
        <v>10</v>
      </c>
      <c r="E246" s="176"/>
      <c r="F246" s="176"/>
      <c r="G246" s="176"/>
      <c r="H246" s="493">
        <v>10</v>
      </c>
      <c r="I246" s="176"/>
    </row>
    <row r="247" spans="1:9" ht="14.25" customHeight="1">
      <c r="A247" s="285">
        <v>29</v>
      </c>
      <c r="B247" s="663" t="s">
        <v>333</v>
      </c>
      <c r="C247" s="177"/>
      <c r="D247" s="326">
        <f t="shared" si="58"/>
        <v>500</v>
      </c>
      <c r="E247" s="176"/>
      <c r="F247" s="176"/>
      <c r="G247" s="176"/>
      <c r="H247" s="493">
        <v>500</v>
      </c>
      <c r="I247" s="176"/>
    </row>
    <row r="248" spans="1:9" ht="14.25" customHeight="1">
      <c r="A248" s="285">
        <v>30</v>
      </c>
      <c r="B248" s="670" t="s">
        <v>334</v>
      </c>
      <c r="C248" s="200"/>
      <c r="D248" s="326">
        <f t="shared" si="58"/>
        <v>46</v>
      </c>
      <c r="E248" s="176"/>
      <c r="F248" s="176"/>
      <c r="G248" s="176"/>
      <c r="H248" s="493">
        <v>46</v>
      </c>
      <c r="I248" s="199"/>
    </row>
    <row r="249" spans="1:9" ht="14.25" customHeight="1">
      <c r="A249" s="285">
        <v>31</v>
      </c>
      <c r="B249" s="663" t="s">
        <v>335</v>
      </c>
      <c r="C249" s="200"/>
      <c r="D249" s="326">
        <f t="shared" si="58"/>
        <v>25</v>
      </c>
      <c r="E249" s="176"/>
      <c r="F249" s="176"/>
      <c r="G249" s="176"/>
      <c r="H249" s="493">
        <v>25</v>
      </c>
      <c r="I249" s="199"/>
    </row>
    <row r="250" spans="1:9" ht="14.25" customHeight="1">
      <c r="A250" s="285">
        <v>32</v>
      </c>
      <c r="B250" s="663" t="s">
        <v>336</v>
      </c>
      <c r="C250" s="200"/>
      <c r="D250" s="326">
        <f t="shared" si="58"/>
        <v>10</v>
      </c>
      <c r="E250" s="176"/>
      <c r="F250" s="176"/>
      <c r="G250" s="176"/>
      <c r="H250" s="493">
        <v>10</v>
      </c>
      <c r="I250" s="199"/>
    </row>
    <row r="251" spans="1:9" ht="14.25" customHeight="1">
      <c r="A251" s="285">
        <v>33</v>
      </c>
      <c r="B251" s="668" t="s">
        <v>337</v>
      </c>
      <c r="C251" s="200"/>
      <c r="D251" s="326">
        <f t="shared" si="58"/>
        <v>10</v>
      </c>
      <c r="E251" s="176"/>
      <c r="F251" s="176"/>
      <c r="G251" s="176"/>
      <c r="H251" s="493">
        <v>10</v>
      </c>
      <c r="I251" s="199"/>
    </row>
    <row r="252" spans="1:9" ht="14.25" customHeight="1">
      <c r="A252" s="285">
        <v>34</v>
      </c>
      <c r="B252" s="663" t="s">
        <v>338</v>
      </c>
      <c r="C252" s="200"/>
      <c r="D252" s="326">
        <f t="shared" si="58"/>
        <v>13</v>
      </c>
      <c r="E252" s="176"/>
      <c r="F252" s="176"/>
      <c r="G252" s="176"/>
      <c r="H252" s="493">
        <v>13</v>
      </c>
      <c r="I252" s="199"/>
    </row>
    <row r="253" spans="1:9" ht="14.25" customHeight="1">
      <c r="A253" s="285">
        <v>35</v>
      </c>
      <c r="B253" s="663" t="s">
        <v>339</v>
      </c>
      <c r="C253" s="200"/>
      <c r="D253" s="326">
        <f t="shared" si="58"/>
        <v>10</v>
      </c>
      <c r="E253" s="176"/>
      <c r="F253" s="176"/>
      <c r="G253" s="176"/>
      <c r="H253" s="493">
        <v>10</v>
      </c>
      <c r="I253" s="199"/>
    </row>
    <row r="254" spans="1:9" ht="14.25" customHeight="1">
      <c r="A254" s="285">
        <v>36</v>
      </c>
      <c r="B254" s="668" t="s">
        <v>340</v>
      </c>
      <c r="C254" s="200"/>
      <c r="D254" s="326">
        <f t="shared" si="58"/>
        <v>10</v>
      </c>
      <c r="E254" s="176"/>
      <c r="F254" s="176"/>
      <c r="G254" s="176"/>
      <c r="H254" s="493">
        <v>10</v>
      </c>
      <c r="I254" s="199"/>
    </row>
    <row r="255" spans="1:9" ht="12.75" customHeight="1">
      <c r="A255" s="285">
        <v>37</v>
      </c>
      <c r="B255" s="663" t="s">
        <v>341</v>
      </c>
      <c r="C255" s="200"/>
      <c r="D255" s="326">
        <f t="shared" si="58"/>
        <v>28</v>
      </c>
      <c r="E255" s="176"/>
      <c r="F255" s="176"/>
      <c r="G255" s="176"/>
      <c r="H255" s="493">
        <v>28</v>
      </c>
      <c r="I255" s="199"/>
    </row>
    <row r="256" spans="1:9" ht="14.25" customHeight="1">
      <c r="A256" s="285">
        <v>38</v>
      </c>
      <c r="B256" s="663" t="s">
        <v>342</v>
      </c>
      <c r="C256" s="200"/>
      <c r="D256" s="326">
        <f t="shared" si="58"/>
        <v>10</v>
      </c>
      <c r="E256" s="176"/>
      <c r="F256" s="176"/>
      <c r="G256" s="176"/>
      <c r="H256" s="493">
        <v>10</v>
      </c>
      <c r="I256" s="199"/>
    </row>
    <row r="257" spans="1:9" ht="14.25" customHeight="1">
      <c r="A257" s="285">
        <v>39</v>
      </c>
      <c r="B257" s="663" t="s">
        <v>343</v>
      </c>
      <c r="C257" s="200"/>
      <c r="D257" s="326">
        <f t="shared" si="58"/>
        <v>9</v>
      </c>
      <c r="E257" s="176"/>
      <c r="F257" s="176"/>
      <c r="G257" s="176"/>
      <c r="H257" s="493">
        <v>9</v>
      </c>
      <c r="I257" s="199"/>
    </row>
    <row r="258" spans="1:9" ht="14.25" customHeight="1">
      <c r="A258" s="285">
        <v>40</v>
      </c>
      <c r="B258" s="668" t="s">
        <v>344</v>
      </c>
      <c r="C258" s="177"/>
      <c r="D258" s="326">
        <f t="shared" si="58"/>
        <v>10</v>
      </c>
      <c r="E258" s="178"/>
      <c r="F258" s="178"/>
      <c r="G258" s="178"/>
      <c r="H258" s="493">
        <v>10</v>
      </c>
      <c r="I258" s="199"/>
    </row>
    <row r="259" spans="1:9" ht="12.75">
      <c r="A259" s="285">
        <v>41</v>
      </c>
      <c r="B259" s="663" t="s">
        <v>345</v>
      </c>
      <c r="C259" s="177"/>
      <c r="D259" s="326">
        <f t="shared" si="58"/>
        <v>35</v>
      </c>
      <c r="E259" s="178"/>
      <c r="F259" s="178"/>
      <c r="G259" s="178"/>
      <c r="H259" s="493">
        <v>35</v>
      </c>
      <c r="I259" s="199"/>
    </row>
    <row r="260" spans="1:9" ht="14.25" customHeight="1">
      <c r="A260" s="285">
        <v>42</v>
      </c>
      <c r="B260" s="671" t="s">
        <v>346</v>
      </c>
      <c r="C260" s="177"/>
      <c r="D260" s="326">
        <f t="shared" si="58"/>
        <v>10</v>
      </c>
      <c r="E260" s="178"/>
      <c r="F260" s="178"/>
      <c r="G260" s="178"/>
      <c r="H260" s="493">
        <v>10</v>
      </c>
      <c r="I260" s="199"/>
    </row>
    <row r="261" spans="1:9" ht="14.25" customHeight="1">
      <c r="A261" s="285">
        <v>43</v>
      </c>
      <c r="B261" s="663" t="s">
        <v>97</v>
      </c>
      <c r="C261" s="177"/>
      <c r="D261" s="326">
        <f t="shared" si="58"/>
        <v>5</v>
      </c>
      <c r="E261" s="178"/>
      <c r="F261" s="178"/>
      <c r="G261" s="178"/>
      <c r="H261" s="493">
        <v>5</v>
      </c>
      <c r="I261" s="199"/>
    </row>
    <row r="262" spans="1:9" ht="14.25" customHeight="1">
      <c r="A262" s="285">
        <v>44</v>
      </c>
      <c r="B262" s="667" t="s">
        <v>98</v>
      </c>
      <c r="C262" s="177"/>
      <c r="D262" s="326">
        <f t="shared" si="58"/>
        <v>10</v>
      </c>
      <c r="E262" s="178"/>
      <c r="F262" s="178"/>
      <c r="G262" s="178"/>
      <c r="H262" s="493">
        <v>10</v>
      </c>
      <c r="I262" s="199"/>
    </row>
    <row r="263" spans="1:9" ht="14.25" customHeight="1">
      <c r="A263" s="285">
        <v>45</v>
      </c>
      <c r="B263" s="667" t="s">
        <v>99</v>
      </c>
      <c r="C263" s="177"/>
      <c r="D263" s="326">
        <f t="shared" si="58"/>
        <v>10</v>
      </c>
      <c r="E263" s="178"/>
      <c r="F263" s="178"/>
      <c r="G263" s="178"/>
      <c r="H263" s="493">
        <v>10</v>
      </c>
      <c r="I263" s="199"/>
    </row>
    <row r="264" spans="1:9" ht="14.25" customHeight="1">
      <c r="A264" s="285">
        <v>46</v>
      </c>
      <c r="B264" s="663" t="s">
        <v>347</v>
      </c>
      <c r="C264" s="177"/>
      <c r="D264" s="326">
        <f t="shared" si="58"/>
        <v>35</v>
      </c>
      <c r="E264" s="178"/>
      <c r="F264" s="178"/>
      <c r="G264" s="178"/>
      <c r="H264" s="493">
        <v>35</v>
      </c>
      <c r="I264" s="199"/>
    </row>
    <row r="265" spans="1:9" ht="14.25" customHeight="1">
      <c r="A265" s="285">
        <v>47</v>
      </c>
      <c r="B265" s="663" t="s">
        <v>348</v>
      </c>
      <c r="C265" s="177"/>
      <c r="D265" s="326">
        <f t="shared" si="58"/>
        <v>10</v>
      </c>
      <c r="E265" s="178"/>
      <c r="F265" s="178"/>
      <c r="G265" s="178"/>
      <c r="H265" s="493">
        <v>10</v>
      </c>
      <c r="I265" s="199"/>
    </row>
    <row r="266" spans="1:9" ht="14.25" customHeight="1">
      <c r="A266" s="285">
        <v>48</v>
      </c>
      <c r="B266" s="665" t="s">
        <v>349</v>
      </c>
      <c r="C266" s="200"/>
      <c r="D266" s="326">
        <f t="shared" si="58"/>
        <v>43</v>
      </c>
      <c r="E266" s="176"/>
      <c r="F266" s="176"/>
      <c r="G266" s="176"/>
      <c r="H266" s="493">
        <v>43</v>
      </c>
      <c r="I266" s="199"/>
    </row>
    <row r="267" spans="1:9" ht="14.25" customHeight="1">
      <c r="A267" s="285">
        <v>49</v>
      </c>
      <c r="B267" s="663" t="s">
        <v>350</v>
      </c>
      <c r="C267" s="200"/>
      <c r="D267" s="326">
        <f t="shared" si="58"/>
        <v>40</v>
      </c>
      <c r="E267" s="176"/>
      <c r="F267" s="176"/>
      <c r="G267" s="176"/>
      <c r="H267" s="493">
        <v>40</v>
      </c>
      <c r="I267" s="176"/>
    </row>
    <row r="268" spans="1:9" ht="14.25" customHeight="1">
      <c r="A268" s="285">
        <v>50</v>
      </c>
      <c r="B268" s="663" t="s">
        <v>351</v>
      </c>
      <c r="C268" s="540"/>
      <c r="D268" s="326">
        <f t="shared" si="58"/>
        <v>10</v>
      </c>
      <c r="E268" s="178"/>
      <c r="F268" s="178"/>
      <c r="G268" s="178"/>
      <c r="H268" s="493">
        <v>10</v>
      </c>
      <c r="I268" s="199"/>
    </row>
    <row r="269" spans="1:9" ht="14.25" customHeight="1">
      <c r="A269" s="285">
        <v>51</v>
      </c>
      <c r="B269" s="665" t="s">
        <v>100</v>
      </c>
      <c r="C269" s="540"/>
      <c r="D269" s="326">
        <f t="shared" si="58"/>
        <v>6</v>
      </c>
      <c r="E269" s="178"/>
      <c r="F269" s="178"/>
      <c r="G269" s="178"/>
      <c r="H269" s="493">
        <v>6</v>
      </c>
      <c r="I269" s="199"/>
    </row>
    <row r="270" spans="1:9" ht="14.25" customHeight="1">
      <c r="A270" s="285">
        <v>52</v>
      </c>
      <c r="B270" s="672" t="s">
        <v>101</v>
      </c>
      <c r="C270" s="540"/>
      <c r="D270" s="326">
        <f t="shared" si="58"/>
        <v>24</v>
      </c>
      <c r="E270" s="178"/>
      <c r="F270" s="178"/>
      <c r="G270" s="178"/>
      <c r="H270" s="493">
        <v>24</v>
      </c>
      <c r="I270" s="199"/>
    </row>
    <row r="271" spans="1:9" ht="14.25" customHeight="1">
      <c r="A271" s="285">
        <v>53</v>
      </c>
      <c r="B271" s="663" t="s">
        <v>352</v>
      </c>
      <c r="C271" s="540"/>
      <c r="D271" s="326">
        <f t="shared" si="58"/>
        <v>68</v>
      </c>
      <c r="E271" s="178"/>
      <c r="F271" s="178"/>
      <c r="G271" s="178"/>
      <c r="H271" s="493">
        <v>68</v>
      </c>
      <c r="I271" s="199"/>
    </row>
    <row r="272" spans="1:9" ht="14.25" customHeight="1">
      <c r="A272" s="285">
        <v>54</v>
      </c>
      <c r="B272" s="663" t="s">
        <v>353</v>
      </c>
      <c r="C272" s="540"/>
      <c r="D272" s="326">
        <f t="shared" si="58"/>
        <v>90</v>
      </c>
      <c r="E272" s="178"/>
      <c r="F272" s="178"/>
      <c r="G272" s="178"/>
      <c r="H272" s="493">
        <v>90</v>
      </c>
      <c r="I272" s="199"/>
    </row>
    <row r="273" spans="1:9" ht="14.25" customHeight="1">
      <c r="A273" s="285">
        <v>55</v>
      </c>
      <c r="B273" s="663" t="s">
        <v>354</v>
      </c>
      <c r="C273" s="540"/>
      <c r="D273" s="326">
        <f t="shared" si="58"/>
        <v>100</v>
      </c>
      <c r="E273" s="178"/>
      <c r="F273" s="178"/>
      <c r="G273" s="178"/>
      <c r="H273" s="493">
        <v>100</v>
      </c>
      <c r="I273" s="199"/>
    </row>
    <row r="274" spans="1:9" ht="14.25" customHeight="1">
      <c r="A274" s="285">
        <v>56</v>
      </c>
      <c r="B274" s="673" t="s">
        <v>355</v>
      </c>
      <c r="C274" s="540"/>
      <c r="D274" s="326">
        <f t="shared" si="58"/>
        <v>10</v>
      </c>
      <c r="E274" s="178"/>
      <c r="F274" s="178"/>
      <c r="G274" s="178"/>
      <c r="H274" s="493">
        <v>10</v>
      </c>
      <c r="I274" s="199"/>
    </row>
    <row r="275" spans="1:9" ht="14.25" customHeight="1">
      <c r="A275" s="285">
        <v>57</v>
      </c>
      <c r="B275" s="663" t="s">
        <v>356</v>
      </c>
      <c r="C275" s="540"/>
      <c r="D275" s="326">
        <f t="shared" si="58"/>
        <v>300</v>
      </c>
      <c r="E275" s="178"/>
      <c r="F275" s="178"/>
      <c r="G275" s="178"/>
      <c r="H275" s="493">
        <v>300</v>
      </c>
      <c r="I275" s="199"/>
    </row>
    <row r="276" spans="1:9" ht="14.25" customHeight="1">
      <c r="A276" s="285">
        <v>58</v>
      </c>
      <c r="B276" s="663" t="s">
        <v>357</v>
      </c>
      <c r="C276" s="540"/>
      <c r="D276" s="326">
        <f t="shared" si="58"/>
        <v>45</v>
      </c>
      <c r="E276" s="178"/>
      <c r="F276" s="178"/>
      <c r="G276" s="178"/>
      <c r="H276" s="493">
        <v>45</v>
      </c>
      <c r="I276" s="176"/>
    </row>
    <row r="277" spans="1:9" ht="14.25" customHeight="1">
      <c r="A277" s="285">
        <v>59</v>
      </c>
      <c r="B277" s="663" t="s">
        <v>358</v>
      </c>
      <c r="C277" s="540"/>
      <c r="D277" s="326">
        <f t="shared" si="58"/>
        <v>10</v>
      </c>
      <c r="E277" s="232"/>
      <c r="F277" s="232"/>
      <c r="G277" s="232"/>
      <c r="H277" s="493">
        <v>10</v>
      </c>
      <c r="I277" s="172"/>
    </row>
    <row r="278" spans="1:9" ht="14.25" customHeight="1">
      <c r="A278" s="285">
        <v>60</v>
      </c>
      <c r="B278" s="674" t="s">
        <v>102</v>
      </c>
      <c r="C278" s="540"/>
      <c r="D278" s="326">
        <f t="shared" si="58"/>
        <v>44</v>
      </c>
      <c r="E278" s="232"/>
      <c r="F278" s="232"/>
      <c r="G278" s="232"/>
      <c r="H278" s="493">
        <v>44</v>
      </c>
      <c r="I278" s="152"/>
    </row>
    <row r="279" spans="1:9" ht="14.25" customHeight="1">
      <c r="A279" s="285">
        <v>61</v>
      </c>
      <c r="B279" s="663" t="s">
        <v>359</v>
      </c>
      <c r="C279" s="539"/>
      <c r="D279" s="326">
        <f t="shared" si="58"/>
        <v>10</v>
      </c>
      <c r="E279" s="176"/>
      <c r="F279" s="176"/>
      <c r="G279" s="176"/>
      <c r="H279" s="493">
        <v>10</v>
      </c>
      <c r="I279" s="199"/>
    </row>
    <row r="280" spans="1:9" ht="14.25" customHeight="1">
      <c r="A280" s="285">
        <v>62</v>
      </c>
      <c r="B280" s="663" t="s">
        <v>360</v>
      </c>
      <c r="C280" s="539"/>
      <c r="D280" s="326">
        <f t="shared" si="58"/>
        <v>29</v>
      </c>
      <c r="E280" s="176"/>
      <c r="F280" s="176"/>
      <c r="G280" s="176"/>
      <c r="H280" s="493">
        <v>29</v>
      </c>
      <c r="I280" s="199"/>
    </row>
    <row r="281" spans="1:9" ht="14.25" customHeight="1">
      <c r="A281" s="285">
        <v>63</v>
      </c>
      <c r="B281" s="682" t="s">
        <v>433</v>
      </c>
      <c r="C281" s="539"/>
      <c r="D281" s="326">
        <f t="shared" si="58"/>
        <v>10</v>
      </c>
      <c r="E281" s="176"/>
      <c r="F281" s="176"/>
      <c r="G281" s="176"/>
      <c r="H281" s="493">
        <v>10</v>
      </c>
      <c r="I281" s="199"/>
    </row>
    <row r="282" spans="1:9" ht="14.25" customHeight="1">
      <c r="A282" s="285">
        <v>64</v>
      </c>
      <c r="B282" s="663" t="s">
        <v>361</v>
      </c>
      <c r="C282" s="539"/>
      <c r="D282" s="326">
        <f t="shared" si="58"/>
        <v>7</v>
      </c>
      <c r="E282" s="176"/>
      <c r="F282" s="176"/>
      <c r="G282" s="176"/>
      <c r="H282" s="493">
        <v>7</v>
      </c>
      <c r="I282" s="199"/>
    </row>
    <row r="283" spans="1:9" ht="14.25" customHeight="1">
      <c r="A283" s="285">
        <v>65</v>
      </c>
      <c r="B283" s="663" t="s">
        <v>362</v>
      </c>
      <c r="C283" s="539"/>
      <c r="D283" s="326">
        <f t="shared" si="58"/>
        <v>25</v>
      </c>
      <c r="E283" s="176"/>
      <c r="F283" s="176"/>
      <c r="G283" s="176"/>
      <c r="H283" s="493">
        <v>25</v>
      </c>
      <c r="I283" s="199"/>
    </row>
    <row r="284" spans="1:9" ht="14.25" customHeight="1">
      <c r="A284" s="285">
        <v>66</v>
      </c>
      <c r="B284" s="663" t="s">
        <v>363</v>
      </c>
      <c r="C284" s="539"/>
      <c r="D284" s="326">
        <f aca="true" t="shared" si="59" ref="D284:D346">E284+F284+G284+H284+I284</f>
        <v>25</v>
      </c>
      <c r="E284" s="176"/>
      <c r="F284" s="176"/>
      <c r="G284" s="176"/>
      <c r="H284" s="493">
        <v>25</v>
      </c>
      <c r="I284" s="199"/>
    </row>
    <row r="285" spans="1:9" ht="14.25" customHeight="1">
      <c r="A285" s="285">
        <v>67</v>
      </c>
      <c r="B285" s="665" t="s">
        <v>104</v>
      </c>
      <c r="C285" s="539"/>
      <c r="D285" s="326">
        <f t="shared" si="59"/>
        <v>10</v>
      </c>
      <c r="E285" s="172"/>
      <c r="F285" s="172"/>
      <c r="G285" s="172"/>
      <c r="H285" s="493">
        <v>10</v>
      </c>
      <c r="I285" s="152"/>
    </row>
    <row r="286" spans="1:9" ht="14.25" customHeight="1">
      <c r="A286" s="285">
        <v>68</v>
      </c>
      <c r="B286" s="665" t="s">
        <v>103</v>
      </c>
      <c r="C286" s="540"/>
      <c r="D286" s="326">
        <f t="shared" si="59"/>
        <v>10</v>
      </c>
      <c r="E286" s="178"/>
      <c r="F286" s="178"/>
      <c r="G286" s="178"/>
      <c r="H286" s="493">
        <v>10</v>
      </c>
      <c r="I286" s="215"/>
    </row>
    <row r="287" spans="1:9" ht="14.25" customHeight="1">
      <c r="A287" s="285">
        <v>69</v>
      </c>
      <c r="B287" s="663" t="s">
        <v>364</v>
      </c>
      <c r="C287" s="540"/>
      <c r="D287" s="326">
        <f t="shared" si="59"/>
        <v>50</v>
      </c>
      <c r="E287" s="178"/>
      <c r="F287" s="178"/>
      <c r="G287" s="178"/>
      <c r="H287" s="493">
        <v>50</v>
      </c>
      <c r="I287" s="215"/>
    </row>
    <row r="288" spans="1:9" ht="14.25" customHeight="1">
      <c r="A288" s="285">
        <v>70</v>
      </c>
      <c r="B288" s="663" t="s">
        <v>365</v>
      </c>
      <c r="C288" s="540"/>
      <c r="D288" s="326">
        <f t="shared" si="59"/>
        <v>15</v>
      </c>
      <c r="E288" s="178"/>
      <c r="F288" s="178"/>
      <c r="G288" s="178"/>
      <c r="H288" s="493">
        <v>15</v>
      </c>
      <c r="I288" s="215"/>
    </row>
    <row r="289" spans="1:9" ht="14.25" customHeight="1">
      <c r="A289" s="285">
        <v>71</v>
      </c>
      <c r="B289" s="663" t="s">
        <v>366</v>
      </c>
      <c r="C289" s="540"/>
      <c r="D289" s="326">
        <f t="shared" si="59"/>
        <v>6</v>
      </c>
      <c r="E289" s="178"/>
      <c r="F289" s="178"/>
      <c r="G289" s="178"/>
      <c r="H289" s="493">
        <v>6</v>
      </c>
      <c r="I289" s="215"/>
    </row>
    <row r="290" spans="1:9" ht="14.25" customHeight="1">
      <c r="A290" s="285">
        <v>72</v>
      </c>
      <c r="B290" s="673" t="s">
        <v>367</v>
      </c>
      <c r="C290" s="540"/>
      <c r="D290" s="326">
        <f t="shared" si="59"/>
        <v>20</v>
      </c>
      <c r="E290" s="178"/>
      <c r="F290" s="178"/>
      <c r="G290" s="178"/>
      <c r="H290" s="493">
        <v>20</v>
      </c>
      <c r="I290" s="215"/>
    </row>
    <row r="291" spans="1:9" ht="14.25" customHeight="1">
      <c r="A291" s="285">
        <v>73</v>
      </c>
      <c r="B291" s="669" t="s">
        <v>105</v>
      </c>
      <c r="C291" s="540"/>
      <c r="D291" s="326">
        <f t="shared" si="59"/>
        <v>8</v>
      </c>
      <c r="E291" s="178"/>
      <c r="F291" s="178"/>
      <c r="G291" s="178"/>
      <c r="H291" s="493">
        <v>8</v>
      </c>
      <c r="I291" s="215"/>
    </row>
    <row r="292" spans="1:9" ht="14.25" customHeight="1">
      <c r="A292" s="285">
        <v>74</v>
      </c>
      <c r="B292" s="663" t="s">
        <v>368</v>
      </c>
      <c r="C292" s="540"/>
      <c r="D292" s="326">
        <f t="shared" si="59"/>
        <v>20</v>
      </c>
      <c r="E292" s="178"/>
      <c r="F292" s="178"/>
      <c r="G292" s="178"/>
      <c r="H292" s="493">
        <v>20</v>
      </c>
      <c r="I292" s="215"/>
    </row>
    <row r="293" spans="1:9" ht="14.25" customHeight="1">
      <c r="A293" s="285">
        <v>75</v>
      </c>
      <c r="B293" s="663" t="s">
        <v>369</v>
      </c>
      <c r="C293" s="540"/>
      <c r="D293" s="326">
        <f t="shared" si="59"/>
        <v>10</v>
      </c>
      <c r="E293" s="178"/>
      <c r="F293" s="178"/>
      <c r="G293" s="178"/>
      <c r="H293" s="493">
        <v>10</v>
      </c>
      <c r="I293" s="215"/>
    </row>
    <row r="294" spans="1:9" ht="14.25" customHeight="1">
      <c r="A294" s="285">
        <v>76</v>
      </c>
      <c r="B294" s="668" t="s">
        <v>88</v>
      </c>
      <c r="C294" s="540"/>
      <c r="D294" s="326">
        <f t="shared" si="59"/>
        <v>10</v>
      </c>
      <c r="E294" s="178"/>
      <c r="F294" s="178"/>
      <c r="G294" s="178"/>
      <c r="H294" s="493">
        <v>10</v>
      </c>
      <c r="I294" s="215"/>
    </row>
    <row r="295" spans="1:9" ht="14.25" customHeight="1">
      <c r="A295" s="285">
        <v>77</v>
      </c>
      <c r="B295" s="663" t="s">
        <v>370</v>
      </c>
      <c r="C295" s="540"/>
      <c r="D295" s="326">
        <f t="shared" si="59"/>
        <v>30</v>
      </c>
      <c r="E295" s="178"/>
      <c r="F295" s="178"/>
      <c r="G295" s="178"/>
      <c r="H295" s="493">
        <v>30</v>
      </c>
      <c r="I295" s="215"/>
    </row>
    <row r="296" spans="1:9" ht="14.25" customHeight="1">
      <c r="A296" s="285">
        <v>78</v>
      </c>
      <c r="B296" s="664" t="s">
        <v>106</v>
      </c>
      <c r="C296" s="540"/>
      <c r="D296" s="326">
        <f t="shared" si="59"/>
        <v>10</v>
      </c>
      <c r="E296" s="178"/>
      <c r="F296" s="178"/>
      <c r="G296" s="178"/>
      <c r="H296" s="493">
        <v>10</v>
      </c>
      <c r="I296" s="215"/>
    </row>
    <row r="297" spans="1:9" ht="14.25" customHeight="1">
      <c r="A297" s="285">
        <v>79</v>
      </c>
      <c r="B297" s="667" t="s">
        <v>107</v>
      </c>
      <c r="C297" s="540"/>
      <c r="D297" s="326">
        <f t="shared" si="59"/>
        <v>10</v>
      </c>
      <c r="E297" s="178"/>
      <c r="F297" s="178"/>
      <c r="G297" s="178"/>
      <c r="H297" s="493">
        <v>10</v>
      </c>
      <c r="I297" s="215"/>
    </row>
    <row r="298" spans="1:9" ht="14.25" customHeight="1">
      <c r="A298" s="285">
        <v>80</v>
      </c>
      <c r="B298" s="663" t="s">
        <v>108</v>
      </c>
      <c r="C298" s="540"/>
      <c r="D298" s="326">
        <f t="shared" si="59"/>
        <v>5</v>
      </c>
      <c r="E298" s="178"/>
      <c r="F298" s="178"/>
      <c r="G298" s="178"/>
      <c r="H298" s="493">
        <v>5</v>
      </c>
      <c r="I298" s="215"/>
    </row>
    <row r="299" spans="1:9" ht="14.25" customHeight="1">
      <c r="A299" s="285">
        <v>81</v>
      </c>
      <c r="B299" s="663" t="s">
        <v>371</v>
      </c>
      <c r="C299" s="540"/>
      <c r="D299" s="326">
        <f t="shared" si="59"/>
        <v>40</v>
      </c>
      <c r="E299" s="201"/>
      <c r="F299" s="201"/>
      <c r="G299" s="201"/>
      <c r="H299" s="493">
        <v>40</v>
      </c>
      <c r="I299" s="495"/>
    </row>
    <row r="300" spans="1:9" ht="14.25" customHeight="1">
      <c r="A300" s="285">
        <v>82</v>
      </c>
      <c r="B300" s="663" t="s">
        <v>372</v>
      </c>
      <c r="C300" s="540"/>
      <c r="D300" s="326">
        <f t="shared" si="59"/>
        <v>4</v>
      </c>
      <c r="E300" s="178"/>
      <c r="F300" s="178"/>
      <c r="G300" s="178"/>
      <c r="H300" s="493">
        <v>4</v>
      </c>
      <c r="I300" s="178"/>
    </row>
    <row r="301" spans="1:9" ht="14.25" customHeight="1">
      <c r="A301" s="285">
        <v>83</v>
      </c>
      <c r="B301" s="663" t="s">
        <v>109</v>
      </c>
      <c r="C301" s="540"/>
      <c r="D301" s="326">
        <f t="shared" si="59"/>
        <v>6</v>
      </c>
      <c r="E301" s="178"/>
      <c r="F301" s="178"/>
      <c r="G301" s="178"/>
      <c r="H301" s="493">
        <v>6</v>
      </c>
      <c r="I301" s="178"/>
    </row>
    <row r="302" spans="1:9" ht="14.25" customHeight="1">
      <c r="A302" s="285">
        <v>84</v>
      </c>
      <c r="B302" s="663" t="s">
        <v>373</v>
      </c>
      <c r="C302" s="540"/>
      <c r="D302" s="326">
        <f t="shared" si="59"/>
        <v>50</v>
      </c>
      <c r="E302" s="178"/>
      <c r="F302" s="178"/>
      <c r="G302" s="178"/>
      <c r="H302" s="493">
        <v>50</v>
      </c>
      <c r="I302" s="178"/>
    </row>
    <row r="303" spans="1:9" ht="14.25" customHeight="1">
      <c r="A303" s="285">
        <v>85</v>
      </c>
      <c r="B303" s="675" t="s">
        <v>374</v>
      </c>
      <c r="C303" s="540"/>
      <c r="D303" s="326">
        <f t="shared" si="59"/>
        <v>79</v>
      </c>
      <c r="E303" s="178"/>
      <c r="F303" s="178"/>
      <c r="G303" s="178"/>
      <c r="H303" s="493">
        <v>79</v>
      </c>
      <c r="I303" s="178"/>
    </row>
    <row r="304" spans="1:9" ht="14.25" customHeight="1" thickBot="1">
      <c r="A304" s="285">
        <v>86</v>
      </c>
      <c r="B304" s="663" t="s">
        <v>375</v>
      </c>
      <c r="C304" s="544"/>
      <c r="D304" s="326">
        <f t="shared" si="59"/>
        <v>20</v>
      </c>
      <c r="E304" s="178"/>
      <c r="F304" s="178"/>
      <c r="G304" s="178"/>
      <c r="H304" s="493">
        <v>20</v>
      </c>
      <c r="I304" s="178"/>
    </row>
    <row r="305" spans="1:9" ht="14.25" customHeight="1">
      <c r="A305" s="285">
        <v>87</v>
      </c>
      <c r="B305" s="663" t="s">
        <v>376</v>
      </c>
      <c r="C305" s="540"/>
      <c r="D305" s="326">
        <f t="shared" si="59"/>
        <v>17</v>
      </c>
      <c r="E305" s="178"/>
      <c r="F305" s="178"/>
      <c r="G305" s="178"/>
      <c r="H305" s="493">
        <v>17</v>
      </c>
      <c r="I305" s="178"/>
    </row>
    <row r="306" spans="1:9" ht="14.25" customHeight="1">
      <c r="A306" s="285">
        <v>88</v>
      </c>
      <c r="B306" s="663" t="s">
        <v>377</v>
      </c>
      <c r="C306" s="540"/>
      <c r="D306" s="326">
        <f t="shared" si="59"/>
        <v>6</v>
      </c>
      <c r="E306" s="178"/>
      <c r="F306" s="178"/>
      <c r="G306" s="178"/>
      <c r="H306" s="493">
        <v>6</v>
      </c>
      <c r="I306" s="178"/>
    </row>
    <row r="307" spans="1:9" ht="14.25" customHeight="1">
      <c r="A307" s="285">
        <v>89</v>
      </c>
      <c r="B307" s="663" t="s">
        <v>378</v>
      </c>
      <c r="C307" s="540"/>
      <c r="D307" s="326">
        <f t="shared" si="59"/>
        <v>10</v>
      </c>
      <c r="E307" s="178"/>
      <c r="F307" s="178"/>
      <c r="G307" s="178"/>
      <c r="H307" s="493">
        <v>10</v>
      </c>
      <c r="I307" s="178"/>
    </row>
    <row r="308" spans="1:9" ht="14.25" customHeight="1">
      <c r="A308" s="285">
        <v>90</v>
      </c>
      <c r="B308" s="663" t="s">
        <v>379</v>
      </c>
      <c r="C308" s="540"/>
      <c r="D308" s="326">
        <f t="shared" si="59"/>
        <v>10</v>
      </c>
      <c r="E308" s="178"/>
      <c r="F308" s="178"/>
      <c r="G308" s="178"/>
      <c r="H308" s="493">
        <v>10</v>
      </c>
      <c r="I308" s="178"/>
    </row>
    <row r="309" spans="1:9" ht="14.25" customHeight="1">
      <c r="A309" s="285">
        <v>91</v>
      </c>
      <c r="B309" s="663" t="s">
        <v>380</v>
      </c>
      <c r="C309" s="540"/>
      <c r="D309" s="326">
        <f t="shared" si="59"/>
        <v>10</v>
      </c>
      <c r="E309" s="583"/>
      <c r="F309" s="583"/>
      <c r="G309" s="583"/>
      <c r="H309" s="493">
        <v>10</v>
      </c>
      <c r="I309" s="583"/>
    </row>
    <row r="310" spans="1:9" ht="14.25" customHeight="1">
      <c r="A310" s="285">
        <v>92</v>
      </c>
      <c r="B310" s="663" t="s">
        <v>381</v>
      </c>
      <c r="C310" s="540"/>
      <c r="D310" s="326">
        <f t="shared" si="59"/>
        <v>10</v>
      </c>
      <c r="E310" s="583"/>
      <c r="F310" s="583"/>
      <c r="G310" s="583"/>
      <c r="H310" s="493">
        <v>10</v>
      </c>
      <c r="I310" s="583"/>
    </row>
    <row r="311" spans="1:9" ht="14.25" customHeight="1">
      <c r="A311" s="285">
        <v>93</v>
      </c>
      <c r="B311" s="663" t="s">
        <v>110</v>
      </c>
      <c r="C311" s="540"/>
      <c r="D311" s="326">
        <f t="shared" si="59"/>
        <v>17</v>
      </c>
      <c r="E311" s="583"/>
      <c r="F311" s="583"/>
      <c r="G311" s="583"/>
      <c r="H311" s="493">
        <v>17</v>
      </c>
      <c r="I311" s="583"/>
    </row>
    <row r="312" spans="1:9" ht="14.25" customHeight="1">
      <c r="A312" s="285">
        <v>94</v>
      </c>
      <c r="B312" s="663" t="s">
        <v>382</v>
      </c>
      <c r="C312" s="540"/>
      <c r="D312" s="326">
        <f t="shared" si="59"/>
        <v>18</v>
      </c>
      <c r="E312" s="583"/>
      <c r="F312" s="583"/>
      <c r="G312" s="583"/>
      <c r="H312" s="493">
        <v>18</v>
      </c>
      <c r="I312" s="583"/>
    </row>
    <row r="313" spans="1:9" ht="14.25" customHeight="1">
      <c r="A313" s="285">
        <v>95</v>
      </c>
      <c r="B313" s="663" t="s">
        <v>383</v>
      </c>
      <c r="C313" s="540"/>
      <c r="D313" s="326">
        <f t="shared" si="59"/>
        <v>10</v>
      </c>
      <c r="E313" s="583"/>
      <c r="F313" s="583"/>
      <c r="G313" s="583"/>
      <c r="H313" s="493">
        <v>10</v>
      </c>
      <c r="I313" s="583"/>
    </row>
    <row r="314" spans="1:9" ht="14.25" customHeight="1">
      <c r="A314" s="285">
        <v>96</v>
      </c>
      <c r="B314" s="663" t="s">
        <v>133</v>
      </c>
      <c r="C314" s="540"/>
      <c r="D314" s="326">
        <f t="shared" si="59"/>
        <v>40</v>
      </c>
      <c r="E314" s="583"/>
      <c r="F314" s="583"/>
      <c r="G314" s="583"/>
      <c r="H314" s="493">
        <v>40</v>
      </c>
      <c r="I314" s="583"/>
    </row>
    <row r="315" spans="1:9" ht="14.25" customHeight="1">
      <c r="A315" s="285">
        <v>97</v>
      </c>
      <c r="B315" s="673" t="s">
        <v>111</v>
      </c>
      <c r="C315" s="540"/>
      <c r="D315" s="326">
        <f t="shared" si="59"/>
        <v>10</v>
      </c>
      <c r="E315" s="583"/>
      <c r="F315" s="583"/>
      <c r="G315" s="583"/>
      <c r="H315" s="493">
        <v>10</v>
      </c>
      <c r="I315" s="583"/>
    </row>
    <row r="316" spans="1:9" ht="14.25" customHeight="1">
      <c r="A316" s="285">
        <v>98</v>
      </c>
      <c r="B316" s="672" t="s">
        <v>112</v>
      </c>
      <c r="C316" s="540"/>
      <c r="D316" s="326">
        <f t="shared" si="59"/>
        <v>19</v>
      </c>
      <c r="E316" s="583"/>
      <c r="F316" s="583"/>
      <c r="G316" s="583"/>
      <c r="H316" s="493">
        <v>19</v>
      </c>
      <c r="I316" s="583"/>
    </row>
    <row r="317" spans="1:9" ht="14.25" customHeight="1">
      <c r="A317" s="285">
        <v>99</v>
      </c>
      <c r="B317" s="663" t="s">
        <v>384</v>
      </c>
      <c r="C317" s="540"/>
      <c r="D317" s="326">
        <f t="shared" si="59"/>
        <v>10</v>
      </c>
      <c r="E317" s="583"/>
      <c r="F317" s="583"/>
      <c r="G317" s="583"/>
      <c r="H317" s="493">
        <v>10</v>
      </c>
      <c r="I317" s="583"/>
    </row>
    <row r="318" spans="1:9" ht="14.25" customHeight="1">
      <c r="A318" s="285">
        <v>100</v>
      </c>
      <c r="B318" s="673" t="s">
        <v>113</v>
      </c>
      <c r="C318" s="540"/>
      <c r="D318" s="326">
        <f t="shared" si="59"/>
        <v>180</v>
      </c>
      <c r="E318" s="583"/>
      <c r="F318" s="583"/>
      <c r="G318" s="583"/>
      <c r="H318" s="493">
        <v>180</v>
      </c>
      <c r="I318" s="583"/>
    </row>
    <row r="319" spans="1:9" ht="14.25" customHeight="1">
      <c r="A319" s="285">
        <v>101</v>
      </c>
      <c r="B319" s="673" t="s">
        <v>114</v>
      </c>
      <c r="C319" s="620"/>
      <c r="D319" s="326">
        <f t="shared" si="59"/>
        <v>42</v>
      </c>
      <c r="E319" s="496"/>
      <c r="F319" s="496"/>
      <c r="G319" s="496"/>
      <c r="H319" s="493">
        <v>42</v>
      </c>
      <c r="I319" s="496"/>
    </row>
    <row r="320" spans="1:9" ht="14.25" customHeight="1">
      <c r="A320" s="285">
        <v>102</v>
      </c>
      <c r="B320" s="663" t="s">
        <v>385</v>
      </c>
      <c r="C320" s="620"/>
      <c r="D320" s="326">
        <f t="shared" si="59"/>
        <v>6</v>
      </c>
      <c r="E320" s="583"/>
      <c r="F320" s="583"/>
      <c r="G320" s="583"/>
      <c r="H320" s="493">
        <v>6</v>
      </c>
      <c r="I320" s="583"/>
    </row>
    <row r="321" spans="1:9" ht="14.25" customHeight="1">
      <c r="A321" s="285">
        <v>103</v>
      </c>
      <c r="B321" s="663" t="s">
        <v>115</v>
      </c>
      <c r="C321" s="620"/>
      <c r="D321" s="326">
        <f t="shared" si="59"/>
        <v>10</v>
      </c>
      <c r="E321" s="511"/>
      <c r="F321" s="511"/>
      <c r="G321" s="511"/>
      <c r="H321" s="493">
        <v>10</v>
      </c>
      <c r="I321" s="511"/>
    </row>
    <row r="322" spans="1:9" ht="14.25" customHeight="1">
      <c r="A322" s="285">
        <v>104</v>
      </c>
      <c r="B322" s="663" t="s">
        <v>386</v>
      </c>
      <c r="C322" s="620"/>
      <c r="D322" s="326">
        <f t="shared" si="59"/>
        <v>142</v>
      </c>
      <c r="E322" s="583"/>
      <c r="F322" s="583"/>
      <c r="G322" s="583"/>
      <c r="H322" s="493">
        <v>142</v>
      </c>
      <c r="I322" s="583"/>
    </row>
    <row r="323" spans="1:9" ht="14.25" customHeight="1">
      <c r="A323" s="285">
        <v>105</v>
      </c>
      <c r="B323" s="676" t="s">
        <v>387</v>
      </c>
      <c r="C323" s="620"/>
      <c r="D323" s="326">
        <f t="shared" si="59"/>
        <v>10</v>
      </c>
      <c r="E323" s="583"/>
      <c r="F323" s="583"/>
      <c r="G323" s="583"/>
      <c r="H323" s="493">
        <v>10</v>
      </c>
      <c r="I323" s="583"/>
    </row>
    <row r="324" spans="1:9" ht="14.25" customHeight="1">
      <c r="A324" s="285">
        <v>106</v>
      </c>
      <c r="B324" s="663" t="s">
        <v>388</v>
      </c>
      <c r="C324" s="620"/>
      <c r="D324" s="326">
        <f t="shared" si="59"/>
        <v>4</v>
      </c>
      <c r="E324" s="583"/>
      <c r="F324" s="583"/>
      <c r="G324" s="583"/>
      <c r="H324" s="493">
        <v>4</v>
      </c>
      <c r="I324" s="583"/>
    </row>
    <row r="325" spans="1:9" ht="14.25" customHeight="1">
      <c r="A325" s="285">
        <v>107</v>
      </c>
      <c r="B325" s="663" t="s">
        <v>389</v>
      </c>
      <c r="C325" s="620"/>
      <c r="D325" s="326">
        <f t="shared" si="59"/>
        <v>8</v>
      </c>
      <c r="E325" s="583"/>
      <c r="F325" s="583"/>
      <c r="G325" s="583"/>
      <c r="H325" s="493">
        <v>8</v>
      </c>
      <c r="I325" s="583"/>
    </row>
    <row r="326" spans="1:9" ht="14.25" customHeight="1">
      <c r="A326" s="285">
        <v>108</v>
      </c>
      <c r="B326" s="673" t="s">
        <v>116</v>
      </c>
      <c r="C326" s="620"/>
      <c r="D326" s="326">
        <f t="shared" si="59"/>
        <v>10</v>
      </c>
      <c r="E326" s="583"/>
      <c r="F326" s="583"/>
      <c r="G326" s="583"/>
      <c r="H326" s="493">
        <v>10</v>
      </c>
      <c r="I326" s="583"/>
    </row>
    <row r="327" spans="1:9" ht="14.25" customHeight="1">
      <c r="A327" s="285">
        <v>109</v>
      </c>
      <c r="B327" s="663" t="s">
        <v>117</v>
      </c>
      <c r="C327" s="620"/>
      <c r="D327" s="326">
        <f t="shared" si="59"/>
        <v>6</v>
      </c>
      <c r="E327" s="583"/>
      <c r="F327" s="583"/>
      <c r="G327" s="583"/>
      <c r="H327" s="493">
        <v>6</v>
      </c>
      <c r="I327" s="494"/>
    </row>
    <row r="328" spans="1:9" ht="14.25" customHeight="1">
      <c r="A328" s="285">
        <v>110</v>
      </c>
      <c r="B328" s="665" t="s">
        <v>118</v>
      </c>
      <c r="C328" s="620"/>
      <c r="D328" s="326">
        <f t="shared" si="59"/>
        <v>3</v>
      </c>
      <c r="E328" s="583"/>
      <c r="F328" s="583"/>
      <c r="G328" s="583"/>
      <c r="H328" s="493">
        <v>3</v>
      </c>
      <c r="I328" s="583"/>
    </row>
    <row r="329" spans="1:9" ht="14.25" customHeight="1">
      <c r="A329" s="285">
        <v>111</v>
      </c>
      <c r="B329" s="665" t="s">
        <v>390</v>
      </c>
      <c r="C329" s="620"/>
      <c r="D329" s="326">
        <f t="shared" si="59"/>
        <v>44</v>
      </c>
      <c r="E329" s="583"/>
      <c r="F329" s="583"/>
      <c r="G329" s="583"/>
      <c r="H329" s="493">
        <v>44</v>
      </c>
      <c r="I329" s="583"/>
    </row>
    <row r="330" spans="1:9" ht="14.25" customHeight="1">
      <c r="A330" s="285">
        <v>112</v>
      </c>
      <c r="B330" s="663" t="s">
        <v>391</v>
      </c>
      <c r="C330" s="620"/>
      <c r="D330" s="326">
        <f t="shared" si="59"/>
        <v>131</v>
      </c>
      <c r="E330" s="583"/>
      <c r="F330" s="583"/>
      <c r="G330" s="583"/>
      <c r="H330" s="493">
        <v>131</v>
      </c>
      <c r="I330" s="583"/>
    </row>
    <row r="331" spans="1:9" ht="14.25" customHeight="1">
      <c r="A331" s="285">
        <v>113</v>
      </c>
      <c r="B331" s="665" t="s">
        <v>119</v>
      </c>
      <c r="C331" s="620"/>
      <c r="D331" s="326">
        <f t="shared" si="59"/>
        <v>128</v>
      </c>
      <c r="E331" s="583"/>
      <c r="F331" s="583"/>
      <c r="G331" s="583"/>
      <c r="H331" s="493">
        <v>128</v>
      </c>
      <c r="I331" s="583"/>
    </row>
    <row r="332" spans="1:9" ht="14.25" customHeight="1">
      <c r="A332" s="285">
        <v>114</v>
      </c>
      <c r="B332" s="665" t="s">
        <v>392</v>
      </c>
      <c r="C332" s="620"/>
      <c r="D332" s="326">
        <f t="shared" si="59"/>
        <v>5</v>
      </c>
      <c r="E332" s="583"/>
      <c r="F332" s="583"/>
      <c r="G332" s="583"/>
      <c r="H332" s="493">
        <v>5</v>
      </c>
      <c r="I332" s="583"/>
    </row>
    <row r="333" spans="1:9" ht="14.25" customHeight="1">
      <c r="A333" s="285">
        <v>115</v>
      </c>
      <c r="B333" s="664" t="s">
        <v>393</v>
      </c>
      <c r="C333" s="620"/>
      <c r="D333" s="326">
        <f t="shared" si="59"/>
        <v>10</v>
      </c>
      <c r="E333" s="583"/>
      <c r="F333" s="583"/>
      <c r="G333" s="583"/>
      <c r="H333" s="493">
        <v>10</v>
      </c>
      <c r="I333" s="583"/>
    </row>
    <row r="334" spans="1:9" ht="14.25" customHeight="1">
      <c r="A334" s="285">
        <v>116</v>
      </c>
      <c r="B334" s="673" t="s">
        <v>120</v>
      </c>
      <c r="C334" s="620"/>
      <c r="D334" s="326">
        <f t="shared" si="59"/>
        <v>8</v>
      </c>
      <c r="E334" s="583"/>
      <c r="F334" s="583"/>
      <c r="G334" s="583"/>
      <c r="H334" s="493">
        <v>8</v>
      </c>
      <c r="I334" s="583"/>
    </row>
    <row r="335" spans="1:9" ht="14.25" customHeight="1">
      <c r="A335" s="285">
        <v>117</v>
      </c>
      <c r="B335" s="663" t="s">
        <v>394</v>
      </c>
      <c r="C335" s="620"/>
      <c r="D335" s="326">
        <f t="shared" si="59"/>
        <v>8</v>
      </c>
      <c r="E335" s="583"/>
      <c r="F335" s="583"/>
      <c r="G335" s="583"/>
      <c r="H335" s="493">
        <v>8</v>
      </c>
      <c r="I335" s="583"/>
    </row>
    <row r="336" spans="1:9" ht="14.25" customHeight="1">
      <c r="A336" s="285">
        <v>118</v>
      </c>
      <c r="B336" s="663" t="s">
        <v>395</v>
      </c>
      <c r="C336" s="620"/>
      <c r="D336" s="326">
        <f t="shared" si="59"/>
        <v>8</v>
      </c>
      <c r="E336" s="583"/>
      <c r="F336" s="583"/>
      <c r="G336" s="583"/>
      <c r="H336" s="493">
        <v>8</v>
      </c>
      <c r="I336" s="583"/>
    </row>
    <row r="337" spans="1:9" ht="14.25" customHeight="1">
      <c r="A337" s="285">
        <v>119</v>
      </c>
      <c r="B337" s="663" t="s">
        <v>396</v>
      </c>
      <c r="C337" s="620"/>
      <c r="D337" s="326">
        <f t="shared" si="59"/>
        <v>10</v>
      </c>
      <c r="E337" s="583"/>
      <c r="F337" s="583"/>
      <c r="G337" s="583"/>
      <c r="H337" s="493">
        <v>10</v>
      </c>
      <c r="I337" s="583"/>
    </row>
    <row r="338" spans="1:9" ht="14.25" customHeight="1">
      <c r="A338" s="285">
        <v>120</v>
      </c>
      <c r="B338" s="665" t="s">
        <v>121</v>
      </c>
      <c r="C338" s="620"/>
      <c r="D338" s="326">
        <f t="shared" si="59"/>
        <v>37</v>
      </c>
      <c r="E338" s="583"/>
      <c r="F338" s="583"/>
      <c r="G338" s="583"/>
      <c r="H338" s="493">
        <v>37</v>
      </c>
      <c r="I338" s="583"/>
    </row>
    <row r="339" spans="1:9" ht="14.25" customHeight="1" thickBot="1">
      <c r="A339" s="285">
        <v>121</v>
      </c>
      <c r="B339" s="665" t="s">
        <v>122</v>
      </c>
      <c r="C339" s="621"/>
      <c r="D339" s="326">
        <f t="shared" si="59"/>
        <v>38</v>
      </c>
      <c r="E339" s="583"/>
      <c r="F339" s="583"/>
      <c r="G339" s="583"/>
      <c r="H339" s="493">
        <v>38</v>
      </c>
      <c r="I339" s="583"/>
    </row>
    <row r="340" spans="1:9" ht="14.25" customHeight="1">
      <c r="A340" s="285">
        <v>122</v>
      </c>
      <c r="B340" s="663" t="s">
        <v>397</v>
      </c>
      <c r="C340" s="496"/>
      <c r="D340" s="326">
        <f t="shared" si="59"/>
        <v>15</v>
      </c>
      <c r="E340" s="496"/>
      <c r="F340" s="496"/>
      <c r="G340" s="496"/>
      <c r="H340" s="493">
        <v>15</v>
      </c>
      <c r="I340" s="496"/>
    </row>
    <row r="341" spans="1:9" ht="14.25" customHeight="1">
      <c r="A341" s="285">
        <v>123</v>
      </c>
      <c r="B341" s="663" t="s">
        <v>434</v>
      </c>
      <c r="C341" s="496"/>
      <c r="D341" s="326">
        <f t="shared" si="59"/>
        <v>10</v>
      </c>
      <c r="E341" s="583"/>
      <c r="F341" s="583"/>
      <c r="G341" s="583"/>
      <c r="H341" s="493">
        <v>10</v>
      </c>
      <c r="I341" s="583"/>
    </row>
    <row r="342" spans="1:9" ht="14.25" customHeight="1">
      <c r="A342" s="285">
        <v>125</v>
      </c>
      <c r="B342" s="663" t="s">
        <v>123</v>
      </c>
      <c r="C342" s="496"/>
      <c r="D342" s="326">
        <f t="shared" si="59"/>
        <v>10</v>
      </c>
      <c r="E342" s="514"/>
      <c r="F342" s="514"/>
      <c r="G342" s="514"/>
      <c r="H342" s="690">
        <v>10</v>
      </c>
      <c r="I342" s="514"/>
    </row>
    <row r="343" spans="1:9" ht="14.25" customHeight="1">
      <c r="A343" s="285">
        <v>126</v>
      </c>
      <c r="B343" s="663" t="s">
        <v>124</v>
      </c>
      <c r="C343" s="496"/>
      <c r="D343" s="326">
        <f t="shared" si="59"/>
        <v>25</v>
      </c>
      <c r="E343" s="496"/>
      <c r="F343" s="496"/>
      <c r="G343" s="496"/>
      <c r="H343" s="493">
        <v>25</v>
      </c>
      <c r="I343" s="515"/>
    </row>
    <row r="344" spans="1:9" ht="14.25" customHeight="1">
      <c r="A344" s="285">
        <v>127</v>
      </c>
      <c r="B344" s="663" t="s">
        <v>125</v>
      </c>
      <c r="C344" s="496"/>
      <c r="D344" s="326">
        <f t="shared" si="59"/>
        <v>12</v>
      </c>
      <c r="E344" s="583"/>
      <c r="F344" s="583"/>
      <c r="G344" s="583"/>
      <c r="H344" s="493">
        <v>12</v>
      </c>
      <c r="I344" s="583"/>
    </row>
    <row r="345" spans="1:9" ht="14.25" customHeight="1">
      <c r="A345" s="285">
        <v>128</v>
      </c>
      <c r="B345" s="676" t="s">
        <v>398</v>
      </c>
      <c r="C345" s="496"/>
      <c r="D345" s="326">
        <f t="shared" si="59"/>
        <v>437</v>
      </c>
      <c r="E345" s="583"/>
      <c r="F345" s="583"/>
      <c r="G345" s="583"/>
      <c r="H345" s="493">
        <v>437</v>
      </c>
      <c r="I345" s="583"/>
    </row>
    <row r="346" spans="1:9" ht="14.25" customHeight="1">
      <c r="A346" s="285">
        <v>129</v>
      </c>
      <c r="B346" s="663" t="s">
        <v>399</v>
      </c>
      <c r="C346" s="496"/>
      <c r="D346" s="326">
        <f t="shared" si="59"/>
        <v>12</v>
      </c>
      <c r="E346" s="583"/>
      <c r="F346" s="583"/>
      <c r="G346" s="583"/>
      <c r="H346" s="493">
        <v>12</v>
      </c>
      <c r="I346" s="583"/>
    </row>
    <row r="347" spans="1:9" ht="14.25" customHeight="1">
      <c r="A347" s="285">
        <v>130</v>
      </c>
      <c r="B347" s="669" t="s">
        <v>400</v>
      </c>
      <c r="C347" s="496"/>
      <c r="D347" s="326">
        <f aca="true" t="shared" si="60" ref="D347:D382">E347+F347+G347+H347+I347</f>
        <v>23</v>
      </c>
      <c r="E347" s="583"/>
      <c r="F347" s="583"/>
      <c r="G347" s="583"/>
      <c r="H347" s="493">
        <v>23</v>
      </c>
      <c r="I347" s="583"/>
    </row>
    <row r="348" spans="1:9" ht="14.25" customHeight="1">
      <c r="A348" s="285">
        <v>131</v>
      </c>
      <c r="B348" s="665" t="s">
        <v>126</v>
      </c>
      <c r="C348" s="496"/>
      <c r="D348" s="326">
        <f t="shared" si="60"/>
        <v>4</v>
      </c>
      <c r="E348" s="583"/>
      <c r="F348" s="583"/>
      <c r="G348" s="583"/>
      <c r="H348" s="493">
        <v>4</v>
      </c>
      <c r="I348" s="583"/>
    </row>
    <row r="349" spans="1:9" ht="14.25" customHeight="1">
      <c r="A349" s="285">
        <v>132</v>
      </c>
      <c r="B349" s="664" t="s">
        <v>401</v>
      </c>
      <c r="C349" s="496"/>
      <c r="D349" s="326">
        <f t="shared" si="60"/>
        <v>10</v>
      </c>
      <c r="E349" s="583"/>
      <c r="F349" s="583"/>
      <c r="G349" s="583"/>
      <c r="H349" s="493">
        <v>10</v>
      </c>
      <c r="I349" s="583"/>
    </row>
    <row r="350" spans="1:9" ht="14.25" customHeight="1">
      <c r="A350" s="285">
        <v>133</v>
      </c>
      <c r="B350" s="663" t="s">
        <v>402</v>
      </c>
      <c r="C350" s="496"/>
      <c r="D350" s="326">
        <f t="shared" si="60"/>
        <v>50</v>
      </c>
      <c r="E350" s="583"/>
      <c r="F350" s="583"/>
      <c r="G350" s="583"/>
      <c r="H350" s="493">
        <v>50</v>
      </c>
      <c r="I350" s="583"/>
    </row>
    <row r="351" spans="1:9" ht="14.25" customHeight="1">
      <c r="A351" s="285">
        <v>134</v>
      </c>
      <c r="B351" s="663" t="s">
        <v>403</v>
      </c>
      <c r="C351" s="496"/>
      <c r="D351" s="326">
        <f t="shared" si="60"/>
        <v>33</v>
      </c>
      <c r="E351" s="583"/>
      <c r="F351" s="583"/>
      <c r="G351" s="583"/>
      <c r="H351" s="493">
        <v>33</v>
      </c>
      <c r="I351" s="583"/>
    </row>
    <row r="352" spans="1:9" ht="14.25" customHeight="1">
      <c r="A352" s="285">
        <v>135</v>
      </c>
      <c r="B352" s="667" t="s">
        <v>127</v>
      </c>
      <c r="C352" s="496"/>
      <c r="D352" s="326">
        <f t="shared" si="60"/>
        <v>10</v>
      </c>
      <c r="E352" s="583"/>
      <c r="F352" s="583"/>
      <c r="G352" s="583"/>
      <c r="H352" s="493">
        <v>10</v>
      </c>
      <c r="I352" s="583"/>
    </row>
    <row r="353" spans="1:9" ht="14.25" customHeight="1">
      <c r="A353" s="285">
        <v>136</v>
      </c>
      <c r="B353" s="663" t="s">
        <v>404</v>
      </c>
      <c r="C353" s="496"/>
      <c r="D353" s="326">
        <f t="shared" si="60"/>
        <v>24</v>
      </c>
      <c r="E353" s="583"/>
      <c r="F353" s="583"/>
      <c r="G353" s="583"/>
      <c r="H353" s="493">
        <v>24</v>
      </c>
      <c r="I353" s="583"/>
    </row>
    <row r="354" spans="1:9" ht="14.25" customHeight="1">
      <c r="A354" s="285">
        <v>137</v>
      </c>
      <c r="B354" s="663" t="s">
        <v>128</v>
      </c>
      <c r="C354" s="583"/>
      <c r="D354" s="326">
        <f t="shared" si="60"/>
        <v>15</v>
      </c>
      <c r="E354" s="583"/>
      <c r="F354" s="583"/>
      <c r="G354" s="583"/>
      <c r="H354" s="493">
        <v>15</v>
      </c>
      <c r="I354" s="583"/>
    </row>
    <row r="355" spans="1:9" ht="14.25" customHeight="1">
      <c r="A355" s="285">
        <v>138</v>
      </c>
      <c r="B355" s="663" t="s">
        <v>405</v>
      </c>
      <c r="C355" s="496"/>
      <c r="D355" s="326">
        <f t="shared" si="60"/>
        <v>3</v>
      </c>
      <c r="E355" s="583"/>
      <c r="F355" s="583"/>
      <c r="G355" s="583"/>
      <c r="H355" s="493">
        <v>3</v>
      </c>
      <c r="I355" s="583"/>
    </row>
    <row r="356" spans="1:9" ht="14.25" customHeight="1">
      <c r="A356" s="285">
        <v>139</v>
      </c>
      <c r="B356" s="663" t="s">
        <v>406</v>
      </c>
      <c r="C356" s="496"/>
      <c r="D356" s="326">
        <f t="shared" si="60"/>
        <v>79</v>
      </c>
      <c r="E356" s="583"/>
      <c r="F356" s="583"/>
      <c r="G356" s="583"/>
      <c r="H356" s="493">
        <v>79</v>
      </c>
      <c r="I356" s="583"/>
    </row>
    <row r="357" spans="1:9" ht="14.25" customHeight="1">
      <c r="A357" s="285">
        <v>140</v>
      </c>
      <c r="B357" s="663" t="s">
        <v>407</v>
      </c>
      <c r="C357" s="583"/>
      <c r="D357" s="326">
        <f t="shared" si="60"/>
        <v>20</v>
      </c>
      <c r="E357" s="583"/>
      <c r="F357" s="583"/>
      <c r="G357" s="583"/>
      <c r="H357" s="493">
        <v>20</v>
      </c>
      <c r="I357" s="583"/>
    </row>
    <row r="358" spans="1:9" ht="14.25" customHeight="1">
      <c r="A358" s="285">
        <v>141</v>
      </c>
      <c r="B358" s="679" t="s">
        <v>408</v>
      </c>
      <c r="C358" s="583"/>
      <c r="D358" s="326">
        <f t="shared" si="60"/>
        <v>4</v>
      </c>
      <c r="E358" s="583"/>
      <c r="F358" s="583"/>
      <c r="G358" s="583"/>
      <c r="H358" s="493">
        <v>4</v>
      </c>
      <c r="I358" s="583"/>
    </row>
    <row r="359" spans="1:9" ht="14.25" customHeight="1">
      <c r="A359" s="285">
        <v>142</v>
      </c>
      <c r="B359" s="345" t="s">
        <v>129</v>
      </c>
      <c r="C359" s="583"/>
      <c r="D359" s="326">
        <f t="shared" si="60"/>
        <v>22</v>
      </c>
      <c r="E359" s="583"/>
      <c r="F359" s="583"/>
      <c r="G359" s="583"/>
      <c r="H359" s="493">
        <v>22</v>
      </c>
      <c r="I359" s="583"/>
    </row>
    <row r="360" spans="1:9" ht="14.25" customHeight="1">
      <c r="A360" s="285">
        <v>143</v>
      </c>
      <c r="B360" s="512" t="s">
        <v>130</v>
      </c>
      <c r="C360" s="583"/>
      <c r="D360" s="326">
        <f t="shared" si="60"/>
        <v>42</v>
      </c>
      <c r="E360" s="583"/>
      <c r="F360" s="583"/>
      <c r="G360" s="583"/>
      <c r="H360" s="493">
        <v>42</v>
      </c>
      <c r="I360" s="583"/>
    </row>
    <row r="361" spans="1:9" ht="14.25" customHeight="1">
      <c r="A361" s="285">
        <v>144</v>
      </c>
      <c r="B361" s="345" t="s">
        <v>131</v>
      </c>
      <c r="C361" s="583"/>
      <c r="D361" s="326">
        <f t="shared" si="60"/>
        <v>10</v>
      </c>
      <c r="E361" s="583"/>
      <c r="F361" s="583"/>
      <c r="G361" s="583"/>
      <c r="H361" s="493">
        <v>10</v>
      </c>
      <c r="I361" s="583"/>
    </row>
    <row r="362" spans="1:9" ht="14.25" customHeight="1">
      <c r="A362" s="285">
        <v>145</v>
      </c>
      <c r="B362" s="679" t="s">
        <v>409</v>
      </c>
      <c r="C362" s="583"/>
      <c r="D362" s="326">
        <f t="shared" si="60"/>
        <v>10</v>
      </c>
      <c r="E362" s="583"/>
      <c r="F362" s="583"/>
      <c r="G362" s="583"/>
      <c r="H362" s="493">
        <v>10</v>
      </c>
      <c r="I362" s="583"/>
    </row>
    <row r="363" spans="1:9" ht="14.25" customHeight="1">
      <c r="A363" s="285">
        <v>146</v>
      </c>
      <c r="B363" s="679" t="s">
        <v>410</v>
      </c>
      <c r="C363" s="583"/>
      <c r="D363" s="326">
        <f t="shared" si="60"/>
        <v>87</v>
      </c>
      <c r="E363" s="583"/>
      <c r="F363" s="583"/>
      <c r="G363" s="583"/>
      <c r="H363" s="493">
        <v>87</v>
      </c>
      <c r="I363" s="583"/>
    </row>
    <row r="364" spans="1:9" ht="14.25" customHeight="1">
      <c r="A364" s="285">
        <v>147</v>
      </c>
      <c r="B364" s="513" t="s">
        <v>411</v>
      </c>
      <c r="C364" s="583"/>
      <c r="D364" s="326">
        <f t="shared" si="60"/>
        <v>10</v>
      </c>
      <c r="E364" s="583"/>
      <c r="F364" s="583"/>
      <c r="G364" s="583"/>
      <c r="H364" s="493">
        <v>10</v>
      </c>
      <c r="I364" s="583"/>
    </row>
    <row r="365" spans="1:9" ht="14.25" customHeight="1">
      <c r="A365" s="285">
        <v>148</v>
      </c>
      <c r="B365" s="679" t="s">
        <v>412</v>
      </c>
      <c r="C365" s="583"/>
      <c r="D365" s="326">
        <f t="shared" si="60"/>
        <v>43</v>
      </c>
      <c r="E365" s="583"/>
      <c r="F365" s="583"/>
      <c r="G365" s="583"/>
      <c r="H365" s="493">
        <v>43</v>
      </c>
      <c r="I365" s="583"/>
    </row>
    <row r="366" spans="1:9" ht="14.25" customHeight="1">
      <c r="A366" s="285">
        <v>149</v>
      </c>
      <c r="B366" s="677" t="s">
        <v>413</v>
      </c>
      <c r="C366" s="583"/>
      <c r="D366" s="326">
        <f t="shared" si="60"/>
        <v>10</v>
      </c>
      <c r="E366" s="583"/>
      <c r="F366" s="583"/>
      <c r="G366" s="583"/>
      <c r="H366" s="493">
        <v>10</v>
      </c>
      <c r="I366" s="583"/>
    </row>
    <row r="367" spans="1:9" ht="14.25" customHeight="1">
      <c r="A367" s="285">
        <v>150</v>
      </c>
      <c r="B367" s="680" t="s">
        <v>132</v>
      </c>
      <c r="C367" s="583"/>
      <c r="D367" s="326">
        <f t="shared" si="60"/>
        <v>10</v>
      </c>
      <c r="E367" s="583"/>
      <c r="F367" s="583"/>
      <c r="G367" s="583"/>
      <c r="H367" s="493">
        <v>10</v>
      </c>
      <c r="I367" s="583"/>
    </row>
    <row r="368" spans="1:9" ht="14.25" customHeight="1">
      <c r="A368" s="285">
        <v>151</v>
      </c>
      <c r="B368" s="692" t="s">
        <v>414</v>
      </c>
      <c r="C368" s="583"/>
      <c r="D368" s="326">
        <f t="shared" si="60"/>
        <v>10</v>
      </c>
      <c r="E368" s="583"/>
      <c r="F368" s="583"/>
      <c r="G368" s="583"/>
      <c r="H368" s="493">
        <v>10</v>
      </c>
      <c r="I368" s="583"/>
    </row>
    <row r="369" spans="1:9" ht="14.25" customHeight="1">
      <c r="A369" s="285">
        <v>152</v>
      </c>
      <c r="B369" s="677" t="s">
        <v>415</v>
      </c>
      <c r="C369" s="583"/>
      <c r="D369" s="326">
        <f t="shared" si="60"/>
        <v>3</v>
      </c>
      <c r="E369" s="583"/>
      <c r="F369" s="583"/>
      <c r="G369" s="583"/>
      <c r="H369" s="493">
        <v>3</v>
      </c>
      <c r="I369" s="583"/>
    </row>
    <row r="370" spans="1:9" ht="14.25" customHeight="1">
      <c r="A370" s="285">
        <v>153</v>
      </c>
      <c r="B370" s="677" t="s">
        <v>416</v>
      </c>
      <c r="C370" s="583"/>
      <c r="D370" s="326">
        <f t="shared" si="60"/>
        <v>6</v>
      </c>
      <c r="E370" s="583"/>
      <c r="F370" s="583"/>
      <c r="G370" s="583"/>
      <c r="H370" s="493">
        <v>6</v>
      </c>
      <c r="I370" s="583"/>
    </row>
    <row r="371" spans="1:9" ht="14.25" customHeight="1">
      <c r="A371" s="285">
        <v>154</v>
      </c>
      <c r="B371" s="677" t="s">
        <v>417</v>
      </c>
      <c r="C371" s="583"/>
      <c r="D371" s="326">
        <f t="shared" si="60"/>
        <v>11</v>
      </c>
      <c r="E371" s="583"/>
      <c r="F371" s="583"/>
      <c r="G371" s="583"/>
      <c r="H371" s="493">
        <v>11</v>
      </c>
      <c r="I371" s="583"/>
    </row>
    <row r="372" spans="1:9" ht="14.25" customHeight="1">
      <c r="A372" s="285">
        <v>155</v>
      </c>
      <c r="B372" s="677" t="s">
        <v>418</v>
      </c>
      <c r="C372" s="583"/>
      <c r="D372" s="326">
        <f t="shared" si="60"/>
        <v>47</v>
      </c>
      <c r="E372" s="583"/>
      <c r="F372" s="583"/>
      <c r="G372" s="583"/>
      <c r="H372" s="493">
        <v>47</v>
      </c>
      <c r="I372" s="583"/>
    </row>
    <row r="373" spans="1:9" ht="14.25" customHeight="1">
      <c r="A373" s="285">
        <v>156</v>
      </c>
      <c r="B373" s="677" t="s">
        <v>419</v>
      </c>
      <c r="C373" s="583"/>
      <c r="D373" s="326">
        <f t="shared" si="60"/>
        <v>25</v>
      </c>
      <c r="E373" s="583"/>
      <c r="F373" s="583"/>
      <c r="G373" s="583"/>
      <c r="H373" s="493">
        <v>25</v>
      </c>
      <c r="I373" s="583"/>
    </row>
    <row r="374" spans="1:9" ht="14.25" customHeight="1">
      <c r="A374" s="285">
        <v>157</v>
      </c>
      <c r="B374" s="677" t="s">
        <v>134</v>
      </c>
      <c r="C374" s="268"/>
      <c r="D374" s="326">
        <f t="shared" si="60"/>
        <v>5</v>
      </c>
      <c r="E374" s="268"/>
      <c r="F374" s="268"/>
      <c r="G374" s="268"/>
      <c r="H374" s="493">
        <v>5</v>
      </c>
      <c r="I374" s="268"/>
    </row>
    <row r="375" spans="1:9" ht="14.25" customHeight="1">
      <c r="A375" s="285">
        <v>158</v>
      </c>
      <c r="B375" s="678" t="s">
        <v>135</v>
      </c>
      <c r="C375" s="268"/>
      <c r="D375" s="326">
        <f t="shared" si="60"/>
        <v>10</v>
      </c>
      <c r="E375" s="268"/>
      <c r="F375" s="268"/>
      <c r="G375" s="268"/>
      <c r="H375" s="493">
        <v>10</v>
      </c>
      <c r="I375" s="268"/>
    </row>
    <row r="376" spans="1:9" ht="14.25" customHeight="1">
      <c r="A376" s="285">
        <v>159</v>
      </c>
      <c r="B376" s="678" t="s">
        <v>420</v>
      </c>
      <c r="C376" s="268"/>
      <c r="D376" s="326">
        <f t="shared" si="60"/>
        <v>5</v>
      </c>
      <c r="E376" s="268"/>
      <c r="F376" s="268"/>
      <c r="G376" s="268"/>
      <c r="H376" s="493">
        <v>5</v>
      </c>
      <c r="I376" s="268"/>
    </row>
    <row r="377" spans="1:9" ht="14.25" customHeight="1">
      <c r="A377" s="285">
        <v>160</v>
      </c>
      <c r="B377" s="677" t="s">
        <v>421</v>
      </c>
      <c r="C377" s="268"/>
      <c r="D377" s="326">
        <f t="shared" si="60"/>
        <v>3</v>
      </c>
      <c r="E377" s="268"/>
      <c r="F377" s="268"/>
      <c r="G377" s="268"/>
      <c r="H377" s="493">
        <v>3</v>
      </c>
      <c r="I377" s="268"/>
    </row>
    <row r="378" spans="1:9" ht="14.25" customHeight="1">
      <c r="A378" s="285">
        <v>161</v>
      </c>
      <c r="B378" s="516" t="s">
        <v>161</v>
      </c>
      <c r="C378" s="268"/>
      <c r="D378" s="326">
        <f t="shared" si="60"/>
        <v>10</v>
      </c>
      <c r="E378" s="268"/>
      <c r="F378" s="268"/>
      <c r="G378" s="268"/>
      <c r="H378" s="493">
        <v>10</v>
      </c>
      <c r="I378" s="268"/>
    </row>
    <row r="379" spans="1:9" ht="14.25" customHeight="1">
      <c r="A379" s="285">
        <v>162</v>
      </c>
      <c r="B379" s="677" t="s">
        <v>422</v>
      </c>
      <c r="C379" s="268"/>
      <c r="D379" s="326">
        <f t="shared" si="60"/>
        <v>3</v>
      </c>
      <c r="E379" s="268"/>
      <c r="F379" s="268"/>
      <c r="G379" s="268"/>
      <c r="H379" s="493">
        <v>3</v>
      </c>
      <c r="I379" s="268"/>
    </row>
    <row r="380" spans="1:9" ht="14.25" customHeight="1">
      <c r="A380" s="285">
        <v>163</v>
      </c>
      <c r="B380" s="679" t="s">
        <v>136</v>
      </c>
      <c r="C380" s="268"/>
      <c r="D380" s="326">
        <f t="shared" si="60"/>
        <v>6</v>
      </c>
      <c r="E380" s="268"/>
      <c r="F380" s="268"/>
      <c r="G380" s="268"/>
      <c r="H380" s="493">
        <v>6</v>
      </c>
      <c r="I380" s="268"/>
    </row>
    <row r="381" spans="1:9" ht="14.25" customHeight="1">
      <c r="A381" s="114">
        <v>164</v>
      </c>
      <c r="B381" s="681" t="s">
        <v>423</v>
      </c>
      <c r="C381" s="268"/>
      <c r="D381" s="326">
        <f t="shared" si="60"/>
        <v>4</v>
      </c>
      <c r="E381" s="268"/>
      <c r="F381" s="268"/>
      <c r="G381" s="268"/>
      <c r="H381" s="493">
        <v>4</v>
      </c>
      <c r="I381" s="268"/>
    </row>
    <row r="382" spans="1:9" ht="14.25" customHeight="1">
      <c r="A382" s="282">
        <v>165</v>
      </c>
      <c r="B382" s="848" t="s">
        <v>424</v>
      </c>
      <c r="C382" s="268"/>
      <c r="D382" s="326">
        <f t="shared" si="60"/>
        <v>179</v>
      </c>
      <c r="E382" s="268"/>
      <c r="F382" s="268"/>
      <c r="G382" s="268"/>
      <c r="H382" s="691">
        <v>179</v>
      </c>
      <c r="I382" s="268"/>
    </row>
    <row r="383" spans="1:9" ht="14.25" customHeight="1">
      <c r="A383" s="120"/>
      <c r="B383" s="849" t="s">
        <v>425</v>
      </c>
      <c r="C383" s="268"/>
      <c r="D383" s="268"/>
      <c r="E383" s="268"/>
      <c r="F383" s="268"/>
      <c r="G383" s="268"/>
      <c r="H383" s="268"/>
      <c r="I383" s="268"/>
    </row>
    <row r="384" spans="1:9" ht="14.25" customHeight="1">
      <c r="A384" s="120"/>
      <c r="B384" s="849" t="s">
        <v>426</v>
      </c>
      <c r="C384" s="268"/>
      <c r="D384" s="268"/>
      <c r="E384" s="268"/>
      <c r="F384" s="268"/>
      <c r="G384" s="268"/>
      <c r="H384" s="268"/>
      <c r="I384" s="268"/>
    </row>
    <row r="385" spans="1:9" ht="14.25" customHeight="1">
      <c r="A385" s="120"/>
      <c r="B385" s="849" t="s">
        <v>427</v>
      </c>
      <c r="C385" s="268"/>
      <c r="D385" s="268"/>
      <c r="E385" s="268"/>
      <c r="F385" s="268"/>
      <c r="G385" s="268"/>
      <c r="H385" s="268"/>
      <c r="I385" s="268"/>
    </row>
    <row r="386" spans="1:9" ht="14.25" customHeight="1">
      <c r="A386" s="120"/>
      <c r="B386" s="850" t="s">
        <v>428</v>
      </c>
      <c r="C386" s="268"/>
      <c r="D386" s="268"/>
      <c r="E386" s="268"/>
      <c r="F386" s="268"/>
      <c r="G386" s="268"/>
      <c r="H386" s="268"/>
      <c r="I386" s="268"/>
    </row>
    <row r="387" spans="1:9" ht="14.25" customHeight="1">
      <c r="A387" s="120"/>
      <c r="B387" s="850" t="s">
        <v>429</v>
      </c>
      <c r="C387" s="268"/>
      <c r="D387" s="268"/>
      <c r="E387" s="268"/>
      <c r="F387" s="268"/>
      <c r="G387" s="268"/>
      <c r="H387" s="268"/>
      <c r="I387" s="268"/>
    </row>
    <row r="388" spans="1:9" ht="14.25" customHeight="1">
      <c r="A388" s="120"/>
      <c r="B388" s="850" t="s">
        <v>430</v>
      </c>
      <c r="C388" s="268"/>
      <c r="D388" s="268"/>
      <c r="E388" s="268"/>
      <c r="F388" s="268"/>
      <c r="G388" s="268"/>
      <c r="H388" s="268"/>
      <c r="I388" s="268"/>
    </row>
    <row r="389" spans="1:9" ht="14.25" customHeight="1">
      <c r="A389" s="120"/>
      <c r="B389" s="850" t="s">
        <v>431</v>
      </c>
      <c r="C389" s="268"/>
      <c r="D389" s="268"/>
      <c r="E389" s="268"/>
      <c r="F389" s="268"/>
      <c r="G389" s="268"/>
      <c r="H389" s="268"/>
      <c r="I389" s="268"/>
    </row>
    <row r="390" spans="1:9" ht="14.25" customHeight="1" thickBot="1">
      <c r="A390" s="121"/>
      <c r="B390" s="850" t="s">
        <v>432</v>
      </c>
      <c r="C390" s="268"/>
      <c r="D390" s="268"/>
      <c r="E390" s="268"/>
      <c r="F390" s="268"/>
      <c r="G390" s="268"/>
      <c r="H390" s="268"/>
      <c r="I390" s="268"/>
    </row>
    <row r="391" spans="1:10" ht="13.5" thickBot="1">
      <c r="A391" s="581" t="s">
        <v>17</v>
      </c>
      <c r="B391" s="693" t="s">
        <v>568</v>
      </c>
      <c r="C391" s="348">
        <f>C392+C393+C394</f>
        <v>10</v>
      </c>
      <c r="D391" s="248">
        <f aca="true" t="shared" si="61" ref="D391:I391">D392+D393+D394</f>
        <v>2761</v>
      </c>
      <c r="E391" s="248">
        <f t="shared" si="61"/>
        <v>2761</v>
      </c>
      <c r="F391" s="610"/>
      <c r="G391" s="348">
        <f t="shared" si="61"/>
        <v>0</v>
      </c>
      <c r="H391" s="348">
        <f t="shared" si="61"/>
        <v>0</v>
      </c>
      <c r="I391" s="348">
        <f t="shared" si="61"/>
        <v>0</v>
      </c>
      <c r="J391" s="520"/>
    </row>
    <row r="392" spans="1:9" ht="12.75">
      <c r="A392" s="10" t="s">
        <v>6</v>
      </c>
      <c r="B392" s="16" t="s">
        <v>7</v>
      </c>
      <c r="C392" s="270"/>
      <c r="D392" s="333"/>
      <c r="E392" s="124"/>
      <c r="F392" s="611"/>
      <c r="G392" s="124"/>
      <c r="H392" s="124"/>
      <c r="I392" s="157"/>
    </row>
    <row r="393" spans="1:9" ht="12.75">
      <c r="A393" s="10" t="s">
        <v>8</v>
      </c>
      <c r="B393" s="16" t="s">
        <v>9</v>
      </c>
      <c r="C393" s="546">
        <f>C396</f>
        <v>0</v>
      </c>
      <c r="D393" s="539">
        <f aca="true" t="shared" si="62" ref="D393:I393">D396</f>
        <v>767</v>
      </c>
      <c r="E393" s="539">
        <f t="shared" si="62"/>
        <v>767</v>
      </c>
      <c r="F393" s="612"/>
      <c r="G393" s="546">
        <f t="shared" si="62"/>
        <v>0</v>
      </c>
      <c r="H393" s="546">
        <f t="shared" si="62"/>
        <v>0</v>
      </c>
      <c r="I393" s="546">
        <f t="shared" si="62"/>
        <v>0</v>
      </c>
    </row>
    <row r="394" spans="1:9" ht="13.5" thickBot="1">
      <c r="A394" s="10" t="s">
        <v>10</v>
      </c>
      <c r="B394" s="16" t="s">
        <v>28</v>
      </c>
      <c r="C394" s="367">
        <f aca="true" t="shared" si="63" ref="C394:I394">C403+C417+C438+C443+C451</f>
        <v>10</v>
      </c>
      <c r="D394" s="367">
        <f t="shared" si="63"/>
        <v>1994</v>
      </c>
      <c r="E394" s="367">
        <f t="shared" si="63"/>
        <v>1994</v>
      </c>
      <c r="F394" s="613">
        <f t="shared" si="63"/>
        <v>0</v>
      </c>
      <c r="G394" s="367">
        <f t="shared" si="63"/>
        <v>0</v>
      </c>
      <c r="H394" s="367">
        <f t="shared" si="63"/>
        <v>0</v>
      </c>
      <c r="I394" s="367">
        <f t="shared" si="63"/>
        <v>0</v>
      </c>
    </row>
    <row r="395" spans="1:10" ht="13.5" thickBot="1">
      <c r="A395" s="27"/>
      <c r="B395" s="85" t="s">
        <v>567</v>
      </c>
      <c r="C395" s="347">
        <f>C396+C403</f>
        <v>0</v>
      </c>
      <c r="D395" s="242">
        <f aca="true" t="shared" si="64" ref="D395:I395">D396+D403</f>
        <v>1450</v>
      </c>
      <c r="E395" s="242">
        <f t="shared" si="64"/>
        <v>1450</v>
      </c>
      <c r="F395" s="604">
        <f t="shared" si="64"/>
        <v>0</v>
      </c>
      <c r="G395" s="347">
        <f t="shared" si="64"/>
        <v>0</v>
      </c>
      <c r="H395" s="347">
        <f t="shared" si="64"/>
        <v>0</v>
      </c>
      <c r="I395" s="347">
        <f t="shared" si="64"/>
        <v>0</v>
      </c>
      <c r="J395" s="520"/>
    </row>
    <row r="396" spans="1:9" s="4" customFormat="1" ht="13.5" thickBot="1">
      <c r="A396" s="63" t="s">
        <v>8</v>
      </c>
      <c r="B396" s="585" t="s">
        <v>9</v>
      </c>
      <c r="C396" s="160">
        <f>C398+C401</f>
        <v>0</v>
      </c>
      <c r="D396" s="171">
        <f aca="true" t="shared" si="65" ref="D396:I396">D398+D401</f>
        <v>767</v>
      </c>
      <c r="E396" s="171">
        <f t="shared" si="65"/>
        <v>767</v>
      </c>
      <c r="F396" s="411">
        <f t="shared" si="65"/>
        <v>0</v>
      </c>
      <c r="G396" s="160">
        <f t="shared" si="65"/>
        <v>0</v>
      </c>
      <c r="H396" s="160">
        <f t="shared" si="65"/>
        <v>0</v>
      </c>
      <c r="I396" s="161">
        <f t="shared" si="65"/>
        <v>0</v>
      </c>
    </row>
    <row r="397" spans="1:9" s="4" customFormat="1" ht="12.75">
      <c r="A397" s="263">
        <v>1</v>
      </c>
      <c r="B397" s="587" t="s">
        <v>235</v>
      </c>
      <c r="C397" s="316"/>
      <c r="D397" s="182"/>
      <c r="E397" s="182"/>
      <c r="F397" s="402"/>
      <c r="G397" s="162"/>
      <c r="H397" s="162"/>
      <c r="I397" s="162"/>
    </row>
    <row r="398" spans="1:9" s="4" customFormat="1" ht="12.75">
      <c r="A398" s="263"/>
      <c r="B398" s="587" t="s">
        <v>236</v>
      </c>
      <c r="C398" s="185"/>
      <c r="D398" s="177">
        <f>E398+F398+G398+H398+I398</f>
        <v>450</v>
      </c>
      <c r="E398" s="177">
        <v>450</v>
      </c>
      <c r="F398" s="403"/>
      <c r="G398" s="155"/>
      <c r="H398" s="155"/>
      <c r="I398" s="155"/>
    </row>
    <row r="399" spans="1:9" s="4" customFormat="1" ht="12.75">
      <c r="A399" s="263"/>
      <c r="B399" s="587" t="s">
        <v>237</v>
      </c>
      <c r="C399" s="185"/>
      <c r="D399" s="177"/>
      <c r="E399" s="177"/>
      <c r="F399" s="403"/>
      <c r="G399" s="155"/>
      <c r="H399" s="155"/>
      <c r="I399" s="155"/>
    </row>
    <row r="400" spans="1:9" s="4" customFormat="1" ht="12.75">
      <c r="A400" s="132">
        <v>2</v>
      </c>
      <c r="B400" s="358" t="s">
        <v>238</v>
      </c>
      <c r="C400" s="185"/>
      <c r="D400" s="177"/>
      <c r="E400" s="177"/>
      <c r="F400" s="403"/>
      <c r="G400" s="155"/>
      <c r="H400" s="155"/>
      <c r="I400" s="155"/>
    </row>
    <row r="401" spans="1:9" s="4" customFormat="1" ht="12.75">
      <c r="A401" s="263"/>
      <c r="B401" s="587" t="s">
        <v>236</v>
      </c>
      <c r="C401" s="185"/>
      <c r="D401" s="177">
        <f>E401+F401+G401+H401+I401</f>
        <v>317</v>
      </c>
      <c r="E401" s="177">
        <v>317</v>
      </c>
      <c r="F401" s="403"/>
      <c r="G401" s="155"/>
      <c r="H401" s="155"/>
      <c r="I401" s="155"/>
    </row>
    <row r="402" spans="1:9" s="4" customFormat="1" ht="13.5" thickBot="1">
      <c r="A402" s="263"/>
      <c r="B402" s="587" t="s">
        <v>237</v>
      </c>
      <c r="C402" s="187"/>
      <c r="D402" s="174"/>
      <c r="E402" s="174"/>
      <c r="F402" s="404"/>
      <c r="G402" s="173"/>
      <c r="H402" s="173"/>
      <c r="I402" s="173"/>
    </row>
    <row r="403" spans="1:9" ht="12.75">
      <c r="A403" s="593" t="s">
        <v>10</v>
      </c>
      <c r="B403" s="594" t="s">
        <v>29</v>
      </c>
      <c r="C403" s="597">
        <f aca="true" t="shared" si="66" ref="C403:I403">C404+C412</f>
        <v>0</v>
      </c>
      <c r="D403" s="595">
        <f t="shared" si="66"/>
        <v>683</v>
      </c>
      <c r="E403" s="595">
        <f t="shared" si="66"/>
        <v>683</v>
      </c>
      <c r="F403" s="596">
        <f t="shared" si="66"/>
        <v>0</v>
      </c>
      <c r="G403" s="597">
        <f t="shared" si="66"/>
        <v>0</v>
      </c>
      <c r="H403" s="597">
        <f t="shared" si="66"/>
        <v>0</v>
      </c>
      <c r="I403" s="597">
        <f t="shared" si="66"/>
        <v>0</v>
      </c>
    </row>
    <row r="404" spans="1:9" ht="13.5" thickBot="1">
      <c r="A404" s="65"/>
      <c r="B404" s="457" t="s">
        <v>82</v>
      </c>
      <c r="C404" s="600">
        <f>C406+C408+C410</f>
        <v>0</v>
      </c>
      <c r="D404" s="598">
        <f aca="true" t="shared" si="67" ref="D404:I404">D406+D408+D410</f>
        <v>455</v>
      </c>
      <c r="E404" s="598">
        <f t="shared" si="67"/>
        <v>455</v>
      </c>
      <c r="F404" s="599">
        <f t="shared" si="67"/>
        <v>0</v>
      </c>
      <c r="G404" s="600">
        <f t="shared" si="67"/>
        <v>0</v>
      </c>
      <c r="H404" s="600">
        <f t="shared" si="67"/>
        <v>0</v>
      </c>
      <c r="I404" s="600">
        <f t="shared" si="67"/>
        <v>0</v>
      </c>
    </row>
    <row r="405" spans="1:11" ht="12.75">
      <c r="A405" s="259">
        <v>1</v>
      </c>
      <c r="B405" s="141" t="s">
        <v>248</v>
      </c>
      <c r="C405" s="592"/>
      <c r="D405" s="316"/>
      <c r="E405" s="232"/>
      <c r="F405" s="172"/>
      <c r="G405" s="172"/>
      <c r="H405" s="172"/>
      <c r="I405" s="152"/>
      <c r="K405" s="603"/>
    </row>
    <row r="406" spans="1:9" ht="15" customHeight="1">
      <c r="A406" s="259"/>
      <c r="B406" s="141" t="s">
        <v>239</v>
      </c>
      <c r="C406" s="540"/>
      <c r="D406" s="185">
        <f>E406+F406+G406+H406+I406</f>
        <v>250</v>
      </c>
      <c r="E406" s="177">
        <v>250</v>
      </c>
      <c r="F406" s="176"/>
      <c r="G406" s="176"/>
      <c r="H406" s="176"/>
      <c r="I406" s="199"/>
    </row>
    <row r="407" spans="1:9" ht="14.25" customHeight="1" thickBot="1">
      <c r="A407" s="132">
        <v>2</v>
      </c>
      <c r="B407" s="140" t="s">
        <v>240</v>
      </c>
      <c r="C407" s="540"/>
      <c r="D407" s="185"/>
      <c r="E407" s="497"/>
      <c r="F407" s="228"/>
      <c r="G407" s="228"/>
      <c r="H407" s="228"/>
      <c r="I407" s="229"/>
    </row>
    <row r="408" spans="1:9" ht="14.25" customHeight="1" thickBot="1">
      <c r="A408" s="263"/>
      <c r="B408" s="141" t="s">
        <v>243</v>
      </c>
      <c r="C408" s="540"/>
      <c r="D408" s="185">
        <f>E408+F408+G408+H408+I408</f>
        <v>170</v>
      </c>
      <c r="E408" s="498">
        <v>170</v>
      </c>
      <c r="F408" s="237"/>
      <c r="G408" s="237"/>
      <c r="H408" s="237"/>
      <c r="I408" s="238"/>
    </row>
    <row r="409" spans="1:9" ht="14.25" customHeight="1" thickBot="1">
      <c r="A409" s="132">
        <v>3</v>
      </c>
      <c r="B409" s="487" t="s">
        <v>241</v>
      </c>
      <c r="C409" s="590"/>
      <c r="D409" s="185"/>
      <c r="E409" s="498"/>
      <c r="F409" s="237"/>
      <c r="G409" s="237"/>
      <c r="H409" s="237"/>
      <c r="I409" s="238"/>
    </row>
    <row r="410" spans="1:9" ht="14.25" customHeight="1" thickBot="1">
      <c r="A410" s="263"/>
      <c r="B410" s="591" t="s">
        <v>242</v>
      </c>
      <c r="C410" s="590"/>
      <c r="D410" s="185">
        <f>E410+F410+G410+H410+I410</f>
        <v>35</v>
      </c>
      <c r="E410" s="499">
        <v>35</v>
      </c>
      <c r="F410" s="237"/>
      <c r="G410" s="237"/>
      <c r="H410" s="237"/>
      <c r="I410" s="238"/>
    </row>
    <row r="411" spans="1:9" ht="14.25" customHeight="1" thickBot="1">
      <c r="A411" s="133"/>
      <c r="B411" s="490" t="s">
        <v>244</v>
      </c>
      <c r="C411" s="590"/>
      <c r="D411" s="185"/>
      <c r="E411" s="499"/>
      <c r="F411" s="237"/>
      <c r="G411" s="237"/>
      <c r="H411" s="237"/>
      <c r="I411" s="238"/>
    </row>
    <row r="412" spans="1:9" ht="14.25" customHeight="1" thickBot="1">
      <c r="A412" s="63"/>
      <c r="B412" s="84" t="s">
        <v>33</v>
      </c>
      <c r="C412" s="164">
        <f>C413+C414+C415</f>
        <v>0</v>
      </c>
      <c r="D412" s="204">
        <f aca="true" t="shared" si="68" ref="D412:I412">D413+D414+D415</f>
        <v>228</v>
      </c>
      <c r="E412" s="204">
        <f t="shared" si="68"/>
        <v>228</v>
      </c>
      <c r="F412" s="409">
        <f t="shared" si="68"/>
        <v>0</v>
      </c>
      <c r="G412" s="164">
        <f t="shared" si="68"/>
        <v>0</v>
      </c>
      <c r="H412" s="164">
        <f t="shared" si="68"/>
        <v>0</v>
      </c>
      <c r="I412" s="164">
        <f t="shared" si="68"/>
        <v>0</v>
      </c>
    </row>
    <row r="413" spans="1:9" ht="14.25" customHeight="1">
      <c r="A413" s="131">
        <v>1</v>
      </c>
      <c r="B413" s="139" t="s">
        <v>245</v>
      </c>
      <c r="C413" s="151"/>
      <c r="D413" s="331">
        <f>E413+F413+G413+H413+I413</f>
        <v>28</v>
      </c>
      <c r="E413" s="232">
        <v>28</v>
      </c>
      <c r="F413" s="419"/>
      <c r="G413" s="166"/>
      <c r="H413" s="166"/>
      <c r="I413" s="166"/>
    </row>
    <row r="414" spans="1:9" ht="14.25" customHeight="1">
      <c r="A414" s="130">
        <v>2</v>
      </c>
      <c r="B414" s="480" t="s">
        <v>246</v>
      </c>
      <c r="C414" s="200"/>
      <c r="D414" s="331">
        <f>E414+F414+G414+H414+I414</f>
        <v>50</v>
      </c>
      <c r="E414" s="178">
        <v>50</v>
      </c>
      <c r="F414" s="421"/>
      <c r="G414" s="168"/>
      <c r="H414" s="168"/>
      <c r="I414" s="168"/>
    </row>
    <row r="415" spans="1:9" ht="14.25" customHeight="1" thickBot="1">
      <c r="A415" s="119">
        <v>3</v>
      </c>
      <c r="B415" s="524" t="s">
        <v>247</v>
      </c>
      <c r="C415" s="149"/>
      <c r="D415" s="601">
        <f>E415+F415+G415+H415+I415</f>
        <v>150</v>
      </c>
      <c r="E415" s="201">
        <v>150</v>
      </c>
      <c r="F415" s="420"/>
      <c r="G415" s="205"/>
      <c r="H415" s="205"/>
      <c r="I415" s="205"/>
    </row>
    <row r="416" spans="1:10" ht="14.25" customHeight="1" thickBot="1">
      <c r="A416" s="27"/>
      <c r="B416" s="85" t="s">
        <v>566</v>
      </c>
      <c r="C416" s="158">
        <f>C417</f>
        <v>0</v>
      </c>
      <c r="D416" s="170">
        <f aca="true" t="shared" si="69" ref="D416:I416">D417</f>
        <v>787</v>
      </c>
      <c r="E416" s="170">
        <f t="shared" si="69"/>
        <v>787</v>
      </c>
      <c r="F416" s="405">
        <f t="shared" si="69"/>
        <v>0</v>
      </c>
      <c r="G416" s="158">
        <f t="shared" si="69"/>
        <v>0</v>
      </c>
      <c r="H416" s="158">
        <f t="shared" si="69"/>
        <v>0</v>
      </c>
      <c r="I416" s="158">
        <f t="shared" si="69"/>
        <v>0</v>
      </c>
      <c r="J416" s="520"/>
    </row>
    <row r="417" spans="1:9" ht="14.25" customHeight="1" thickBot="1">
      <c r="A417" s="45" t="s">
        <v>10</v>
      </c>
      <c r="B417" s="28" t="s">
        <v>29</v>
      </c>
      <c r="C417" s="153">
        <f>C418+C430</f>
        <v>0</v>
      </c>
      <c r="D417" s="154">
        <f aca="true" t="shared" si="70" ref="D417:I417">D418+D430</f>
        <v>787</v>
      </c>
      <c r="E417" s="154">
        <f t="shared" si="70"/>
        <v>787</v>
      </c>
      <c r="F417" s="425">
        <f t="shared" si="70"/>
        <v>0</v>
      </c>
      <c r="G417" s="153">
        <f t="shared" si="70"/>
        <v>0</v>
      </c>
      <c r="H417" s="153">
        <f t="shared" si="70"/>
        <v>0</v>
      </c>
      <c r="I417" s="153">
        <f t="shared" si="70"/>
        <v>0</v>
      </c>
    </row>
    <row r="418" spans="1:9" ht="14.25" customHeight="1" thickBot="1">
      <c r="A418" s="607"/>
      <c r="B418" s="83" t="s">
        <v>82</v>
      </c>
      <c r="C418" s="164">
        <f>C420+C423+C425+C428+C429</f>
        <v>0</v>
      </c>
      <c r="D418" s="204">
        <f aca="true" t="shared" si="71" ref="D418:I418">D420+D423+D425+D428+D429</f>
        <v>658</v>
      </c>
      <c r="E418" s="204">
        <f t="shared" si="71"/>
        <v>658</v>
      </c>
      <c r="F418" s="409">
        <f t="shared" si="71"/>
        <v>0</v>
      </c>
      <c r="G418" s="164">
        <f t="shared" si="71"/>
        <v>0</v>
      </c>
      <c r="H418" s="164">
        <f t="shared" si="71"/>
        <v>0</v>
      </c>
      <c r="I418" s="165">
        <f t="shared" si="71"/>
        <v>0</v>
      </c>
    </row>
    <row r="419" spans="1:9" ht="14.25" customHeight="1">
      <c r="A419" s="105">
        <v>1</v>
      </c>
      <c r="B419" s="38" t="s">
        <v>249</v>
      </c>
      <c r="C419" s="151"/>
      <c r="D419" s="316"/>
      <c r="E419" s="198"/>
      <c r="F419" s="605"/>
      <c r="G419" s="602"/>
      <c r="H419" s="602"/>
      <c r="I419" s="602"/>
    </row>
    <row r="420" spans="1:9" ht="14.25" customHeight="1">
      <c r="A420" s="105"/>
      <c r="B420" s="38" t="s">
        <v>250</v>
      </c>
      <c r="C420" s="200"/>
      <c r="D420" s="185">
        <f>E420+F420+G420+H420+I420</f>
        <v>281</v>
      </c>
      <c r="E420" s="174">
        <v>281</v>
      </c>
      <c r="F420" s="420"/>
      <c r="G420" s="205"/>
      <c r="H420" s="205"/>
      <c r="I420" s="175"/>
    </row>
    <row r="421" spans="1:9" ht="14.25" customHeight="1">
      <c r="A421" s="105"/>
      <c r="B421" s="38" t="s">
        <v>69</v>
      </c>
      <c r="C421" s="200"/>
      <c r="D421" s="185"/>
      <c r="E421" s="174"/>
      <c r="F421" s="420"/>
      <c r="G421" s="205"/>
      <c r="H421" s="205"/>
      <c r="I421" s="606"/>
    </row>
    <row r="422" spans="1:9" ht="14.25" customHeight="1">
      <c r="A422" s="272">
        <v>2</v>
      </c>
      <c r="B422" s="140" t="s">
        <v>251</v>
      </c>
      <c r="C422" s="177"/>
      <c r="D422" s="185"/>
      <c r="E422" s="177"/>
      <c r="F422" s="412"/>
      <c r="G422" s="189"/>
      <c r="H422" s="168"/>
      <c r="I422" s="168"/>
    </row>
    <row r="423" spans="1:9" ht="14.25" customHeight="1">
      <c r="A423" s="271"/>
      <c r="B423" s="141" t="s">
        <v>252</v>
      </c>
      <c r="C423" s="177"/>
      <c r="D423" s="185">
        <f aca="true" t="shared" si="72" ref="D423:D429">E423+F423+G423+H423+I423</f>
        <v>53</v>
      </c>
      <c r="E423" s="177">
        <v>53</v>
      </c>
      <c r="F423" s="412"/>
      <c r="G423" s="189"/>
      <c r="H423" s="168"/>
      <c r="I423" s="168"/>
    </row>
    <row r="424" spans="1:9" ht="14.25" customHeight="1">
      <c r="A424" s="105">
        <v>3</v>
      </c>
      <c r="B424" s="140" t="s">
        <v>253</v>
      </c>
      <c r="C424" s="177"/>
      <c r="D424" s="185"/>
      <c r="E424" s="177"/>
      <c r="F424" s="412"/>
      <c r="G424" s="189"/>
      <c r="H424" s="168"/>
      <c r="I424" s="169"/>
    </row>
    <row r="425" spans="1:9" ht="14.25" customHeight="1">
      <c r="A425" s="105"/>
      <c r="B425" s="141" t="s">
        <v>254</v>
      </c>
      <c r="C425" s="177"/>
      <c r="D425" s="185">
        <f t="shared" si="72"/>
        <v>259</v>
      </c>
      <c r="E425" s="174">
        <v>259</v>
      </c>
      <c r="F425" s="500"/>
      <c r="G425" s="359"/>
      <c r="H425" s="205"/>
      <c r="I425" s="175"/>
    </row>
    <row r="426" spans="1:9" ht="14.25" customHeight="1">
      <c r="A426" s="79"/>
      <c r="B426" s="141" t="s">
        <v>255</v>
      </c>
      <c r="C426" s="177"/>
      <c r="D426" s="185"/>
      <c r="E426" s="174"/>
      <c r="F426" s="500"/>
      <c r="G426" s="359"/>
      <c r="H426" s="205"/>
      <c r="I426" s="606"/>
    </row>
    <row r="427" spans="1:9" ht="14.25" customHeight="1">
      <c r="A427" s="454">
        <v>4</v>
      </c>
      <c r="B427" s="140" t="s">
        <v>256</v>
      </c>
      <c r="C427" s="177"/>
      <c r="D427" s="185"/>
      <c r="E427" s="177"/>
      <c r="F427" s="412"/>
      <c r="G427" s="189"/>
      <c r="H427" s="168"/>
      <c r="I427" s="168"/>
    </row>
    <row r="428" spans="1:9" ht="14.25" customHeight="1">
      <c r="A428" s="456"/>
      <c r="B428" s="141" t="s">
        <v>257</v>
      </c>
      <c r="C428" s="177"/>
      <c r="D428" s="185">
        <f t="shared" si="72"/>
        <v>50</v>
      </c>
      <c r="E428" s="177">
        <v>50</v>
      </c>
      <c r="F428" s="412"/>
      <c r="G428" s="189"/>
      <c r="H428" s="168"/>
      <c r="I428" s="168"/>
    </row>
    <row r="429" spans="1:9" ht="14.25" customHeight="1" thickBot="1">
      <c r="A429" s="454">
        <v>5</v>
      </c>
      <c r="B429" s="140" t="s">
        <v>258</v>
      </c>
      <c r="C429" s="174"/>
      <c r="D429" s="187">
        <f t="shared" si="72"/>
        <v>15</v>
      </c>
      <c r="E429" s="174">
        <v>15</v>
      </c>
      <c r="F429" s="500"/>
      <c r="G429" s="359"/>
      <c r="H429" s="205"/>
      <c r="I429" s="205"/>
    </row>
    <row r="430" spans="1:9" ht="13.5" thickBot="1">
      <c r="A430" s="63"/>
      <c r="B430" s="84" t="s">
        <v>33</v>
      </c>
      <c r="C430" s="164">
        <f>C431+C432+C433+C434+C435+C436</f>
        <v>0</v>
      </c>
      <c r="D430" s="204">
        <f aca="true" t="shared" si="73" ref="D430:I430">D431+D432+D433+D434+D435+D436</f>
        <v>129</v>
      </c>
      <c r="E430" s="204">
        <f t="shared" si="73"/>
        <v>129</v>
      </c>
      <c r="F430" s="409">
        <f t="shared" si="73"/>
        <v>0</v>
      </c>
      <c r="G430" s="164">
        <f t="shared" si="73"/>
        <v>0</v>
      </c>
      <c r="H430" s="164">
        <f t="shared" si="73"/>
        <v>0</v>
      </c>
      <c r="I430" s="164">
        <f t="shared" si="73"/>
        <v>0</v>
      </c>
    </row>
    <row r="431" spans="1:9" ht="12.75">
      <c r="A431" s="106">
        <v>1</v>
      </c>
      <c r="B431" s="80" t="s">
        <v>58</v>
      </c>
      <c r="C431" s="151"/>
      <c r="D431" s="213">
        <f aca="true" t="shared" si="74" ref="D431:D436">E431+F431+G431+H431+I431</f>
        <v>25</v>
      </c>
      <c r="E431" s="151">
        <v>25</v>
      </c>
      <c r="F431" s="406"/>
      <c r="G431" s="166"/>
      <c r="H431" s="166"/>
      <c r="I431" s="167"/>
    </row>
    <row r="432" spans="1:9" ht="13.5" thickBot="1">
      <c r="A432" s="117">
        <v>2</v>
      </c>
      <c r="B432" s="140" t="s">
        <v>81</v>
      </c>
      <c r="C432" s="200"/>
      <c r="D432" s="339">
        <f t="shared" si="74"/>
        <v>10</v>
      </c>
      <c r="E432" s="149">
        <v>10</v>
      </c>
      <c r="F432" s="408"/>
      <c r="G432" s="205"/>
      <c r="H432" s="205"/>
      <c r="I432" s="175"/>
    </row>
    <row r="433" spans="1:9" ht="13.5" thickBot="1">
      <c r="A433" s="283">
        <v>3</v>
      </c>
      <c r="B433" s="290" t="s">
        <v>259</v>
      </c>
      <c r="C433" s="200"/>
      <c r="D433" s="339">
        <f t="shared" si="74"/>
        <v>7</v>
      </c>
      <c r="E433" s="204">
        <v>7</v>
      </c>
      <c r="F433" s="409"/>
      <c r="G433" s="206"/>
      <c r="H433" s="206"/>
      <c r="I433" s="207"/>
    </row>
    <row r="434" spans="1:9" ht="12.75">
      <c r="A434" s="283">
        <v>4</v>
      </c>
      <c r="B434" s="290" t="s">
        <v>261</v>
      </c>
      <c r="C434" s="200"/>
      <c r="D434" s="339">
        <f t="shared" si="74"/>
        <v>50</v>
      </c>
      <c r="E434" s="200">
        <v>50</v>
      </c>
      <c r="F434" s="407"/>
      <c r="G434" s="168"/>
      <c r="H434" s="168"/>
      <c r="I434" s="168"/>
    </row>
    <row r="435" spans="1:9" ht="12.75">
      <c r="A435" s="283">
        <v>5</v>
      </c>
      <c r="B435" s="290" t="s">
        <v>260</v>
      </c>
      <c r="C435" s="200"/>
      <c r="D435" s="339">
        <f t="shared" si="74"/>
        <v>7</v>
      </c>
      <c r="E435" s="200">
        <v>7</v>
      </c>
      <c r="F435" s="407"/>
      <c r="G435" s="168"/>
      <c r="H435" s="168"/>
      <c r="I435" s="168"/>
    </row>
    <row r="436" spans="1:9" ht="13.5" thickBot="1">
      <c r="A436" s="608">
        <v>6</v>
      </c>
      <c r="B436" s="141" t="s">
        <v>262</v>
      </c>
      <c r="C436" s="149"/>
      <c r="D436" s="149">
        <f t="shared" si="74"/>
        <v>30</v>
      </c>
      <c r="E436" s="149">
        <v>30</v>
      </c>
      <c r="F436" s="408"/>
      <c r="G436" s="205"/>
      <c r="H436" s="205"/>
      <c r="I436" s="205"/>
    </row>
    <row r="437" spans="1:10" ht="13.5" thickBot="1">
      <c r="A437" s="287"/>
      <c r="B437" s="288" t="s">
        <v>563</v>
      </c>
      <c r="C437" s="578">
        <f>C438</f>
        <v>10</v>
      </c>
      <c r="D437" s="233">
        <f aca="true" t="shared" si="75" ref="D437:I437">D438</f>
        <v>10</v>
      </c>
      <c r="E437" s="233">
        <f t="shared" si="75"/>
        <v>10</v>
      </c>
      <c r="F437" s="418">
        <f t="shared" si="75"/>
        <v>0</v>
      </c>
      <c r="G437" s="208">
        <f t="shared" si="75"/>
        <v>0</v>
      </c>
      <c r="H437" s="208">
        <f t="shared" si="75"/>
        <v>0</v>
      </c>
      <c r="I437" s="209">
        <f t="shared" si="75"/>
        <v>0</v>
      </c>
      <c r="J437" s="577"/>
    </row>
    <row r="438" spans="1:9" ht="13.5" thickBot="1">
      <c r="A438" s="45" t="s">
        <v>10</v>
      </c>
      <c r="B438" s="28" t="s">
        <v>29</v>
      </c>
      <c r="C438" s="198">
        <f>C439</f>
        <v>10</v>
      </c>
      <c r="D438" s="198">
        <f aca="true" t="shared" si="76" ref="D438:I438">D439</f>
        <v>10</v>
      </c>
      <c r="E438" s="198">
        <f t="shared" si="76"/>
        <v>10</v>
      </c>
      <c r="F438" s="424">
        <f t="shared" si="76"/>
        <v>0</v>
      </c>
      <c r="G438" s="163">
        <f t="shared" si="76"/>
        <v>0</v>
      </c>
      <c r="H438" s="163">
        <f t="shared" si="76"/>
        <v>0</v>
      </c>
      <c r="I438" s="163">
        <f t="shared" si="76"/>
        <v>0</v>
      </c>
    </row>
    <row r="439" spans="1:9" ht="13.5" thickBot="1">
      <c r="A439" s="579"/>
      <c r="B439" s="82" t="s">
        <v>33</v>
      </c>
      <c r="C439" s="204">
        <f>C440+C441</f>
        <v>10</v>
      </c>
      <c r="D439" s="204">
        <f aca="true" t="shared" si="77" ref="D439:I439">D440+D441</f>
        <v>10</v>
      </c>
      <c r="E439" s="204">
        <f t="shared" si="77"/>
        <v>10</v>
      </c>
      <c r="F439" s="409">
        <f t="shared" si="77"/>
        <v>0</v>
      </c>
      <c r="G439" s="164">
        <f t="shared" si="77"/>
        <v>0</v>
      </c>
      <c r="H439" s="164">
        <f t="shared" si="77"/>
        <v>0</v>
      </c>
      <c r="I439" s="165">
        <f t="shared" si="77"/>
        <v>0</v>
      </c>
    </row>
    <row r="440" spans="1:9" ht="12.75">
      <c r="A440" s="271">
        <v>1</v>
      </c>
      <c r="B440" s="80" t="s">
        <v>229</v>
      </c>
      <c r="C440" s="182">
        <v>3</v>
      </c>
      <c r="D440" s="316">
        <f>E440+F440+G440+H440+I440</f>
        <v>3</v>
      </c>
      <c r="E440" s="182">
        <v>3</v>
      </c>
      <c r="F440" s="406"/>
      <c r="G440" s="166"/>
      <c r="H440" s="166"/>
      <c r="I440" s="166"/>
    </row>
    <row r="441" spans="1:9" ht="13.5" thickBot="1">
      <c r="A441" s="79">
        <v>2</v>
      </c>
      <c r="B441" s="140" t="s">
        <v>230</v>
      </c>
      <c r="C441" s="174">
        <v>7</v>
      </c>
      <c r="D441" s="187">
        <f>E441+F441+G441+H441+I441</f>
        <v>7</v>
      </c>
      <c r="E441" s="198">
        <v>7</v>
      </c>
      <c r="F441" s="425"/>
      <c r="G441" s="179"/>
      <c r="H441" s="179"/>
      <c r="I441" s="313"/>
    </row>
    <row r="442" spans="1:10" ht="13.5" thickBot="1">
      <c r="A442" s="289"/>
      <c r="B442" s="64" t="s">
        <v>565</v>
      </c>
      <c r="C442" s="208">
        <f>C443</f>
        <v>0</v>
      </c>
      <c r="D442" s="233">
        <f aca="true" t="shared" si="78" ref="D442:I442">D443</f>
        <v>325</v>
      </c>
      <c r="E442" s="233">
        <f t="shared" si="78"/>
        <v>325</v>
      </c>
      <c r="F442" s="418">
        <f t="shared" si="78"/>
        <v>0</v>
      </c>
      <c r="G442" s="208">
        <f t="shared" si="78"/>
        <v>0</v>
      </c>
      <c r="H442" s="208">
        <f t="shared" si="78"/>
        <v>0</v>
      </c>
      <c r="I442" s="208">
        <f t="shared" si="78"/>
        <v>0</v>
      </c>
      <c r="J442" s="577"/>
    </row>
    <row r="443" spans="1:9" ht="13.5" thickBot="1">
      <c r="A443" s="45" t="s">
        <v>10</v>
      </c>
      <c r="B443" s="28" t="s">
        <v>36</v>
      </c>
      <c r="C443" s="163">
        <f>C444+C446</f>
        <v>0</v>
      </c>
      <c r="D443" s="198">
        <f aca="true" t="shared" si="79" ref="D443:I443">D444+D446</f>
        <v>325</v>
      </c>
      <c r="E443" s="198">
        <f t="shared" si="79"/>
        <v>325</v>
      </c>
      <c r="F443" s="424">
        <f t="shared" si="79"/>
        <v>0</v>
      </c>
      <c r="G443" s="163">
        <f t="shared" si="79"/>
        <v>0</v>
      </c>
      <c r="H443" s="163">
        <f t="shared" si="79"/>
        <v>0</v>
      </c>
      <c r="I443" s="163">
        <f t="shared" si="79"/>
        <v>0</v>
      </c>
    </row>
    <row r="444" spans="1:9" ht="13.5" thickBot="1">
      <c r="A444" s="95"/>
      <c r="B444" s="83" t="s">
        <v>38</v>
      </c>
      <c r="C444" s="160">
        <f aca="true" t="shared" si="80" ref="C444:I444">C445</f>
        <v>0</v>
      </c>
      <c r="D444" s="171">
        <f t="shared" si="80"/>
        <v>80</v>
      </c>
      <c r="E444" s="171">
        <f t="shared" si="80"/>
        <v>80</v>
      </c>
      <c r="F444" s="411">
        <f t="shared" si="80"/>
        <v>0</v>
      </c>
      <c r="G444" s="160">
        <f t="shared" si="80"/>
        <v>0</v>
      </c>
      <c r="H444" s="160">
        <f t="shared" si="80"/>
        <v>0</v>
      </c>
      <c r="I444" s="160">
        <f t="shared" si="80"/>
        <v>0</v>
      </c>
    </row>
    <row r="445" spans="1:9" ht="13.5" thickBot="1">
      <c r="A445" s="105">
        <v>1</v>
      </c>
      <c r="B445" s="297" t="s">
        <v>83</v>
      </c>
      <c r="C445" s="163"/>
      <c r="D445" s="397">
        <f>E445+F445+G445+H445+I445</f>
        <v>80</v>
      </c>
      <c r="E445" s="198">
        <v>80</v>
      </c>
      <c r="F445" s="424"/>
      <c r="G445" s="163"/>
      <c r="H445" s="163"/>
      <c r="I445" s="180"/>
    </row>
    <row r="446" spans="1:9" ht="13.5" thickBot="1">
      <c r="A446" s="580"/>
      <c r="B446" s="84" t="s">
        <v>33</v>
      </c>
      <c r="C446" s="160">
        <f>C447+C448+C449</f>
        <v>0</v>
      </c>
      <c r="D446" s="171">
        <f aca="true" t="shared" si="81" ref="D446:I446">D447+D448+D449</f>
        <v>245</v>
      </c>
      <c r="E446" s="171">
        <f t="shared" si="81"/>
        <v>245</v>
      </c>
      <c r="F446" s="411">
        <f t="shared" si="81"/>
        <v>0</v>
      </c>
      <c r="G446" s="160">
        <f t="shared" si="81"/>
        <v>0</v>
      </c>
      <c r="H446" s="160">
        <f t="shared" si="81"/>
        <v>0</v>
      </c>
      <c r="I446" s="160">
        <f t="shared" si="81"/>
        <v>0</v>
      </c>
    </row>
    <row r="447" spans="1:9" s="4" customFormat="1" ht="12.75">
      <c r="A447" s="271">
        <v>1</v>
      </c>
      <c r="B447" s="518" t="s">
        <v>231</v>
      </c>
      <c r="C447" s="182"/>
      <c r="D447" s="182">
        <f>E447+F447+G447+H447+I447</f>
        <v>90</v>
      </c>
      <c r="E447" s="182">
        <v>90</v>
      </c>
      <c r="F447" s="416"/>
      <c r="G447" s="182"/>
      <c r="H447" s="182"/>
      <c r="I447" s="232"/>
    </row>
    <row r="448" spans="1:9" s="4" customFormat="1" ht="12.75">
      <c r="A448" s="283">
        <v>2</v>
      </c>
      <c r="B448" s="254" t="s">
        <v>232</v>
      </c>
      <c r="C448" s="177"/>
      <c r="D448" s="182">
        <f>E448+F448+G448+H448+I448</f>
        <v>80</v>
      </c>
      <c r="E448" s="177">
        <v>80</v>
      </c>
      <c r="F448" s="423"/>
      <c r="G448" s="177"/>
      <c r="H448" s="177"/>
      <c r="I448" s="178"/>
    </row>
    <row r="449" spans="1:9" s="4" customFormat="1" ht="13.5" thickBot="1">
      <c r="A449" s="283">
        <v>3</v>
      </c>
      <c r="B449" s="254" t="s">
        <v>233</v>
      </c>
      <c r="C449" s="177"/>
      <c r="D449" s="182">
        <f>E449+F449+G449+H449+I449</f>
        <v>75</v>
      </c>
      <c r="E449" s="177">
        <v>75</v>
      </c>
      <c r="F449" s="423"/>
      <c r="G449" s="177"/>
      <c r="H449" s="177"/>
      <c r="I449" s="178"/>
    </row>
    <row r="450" spans="1:10" ht="13.5" thickBot="1">
      <c r="A450" s="289"/>
      <c r="B450" s="64" t="s">
        <v>564</v>
      </c>
      <c r="C450" s="588">
        <f>C451</f>
        <v>0</v>
      </c>
      <c r="D450" s="233">
        <f aca="true" t="shared" si="82" ref="D450:I450">D451</f>
        <v>189</v>
      </c>
      <c r="E450" s="233">
        <f t="shared" si="82"/>
        <v>189</v>
      </c>
      <c r="F450" s="418">
        <f t="shared" si="82"/>
        <v>0</v>
      </c>
      <c r="G450" s="208">
        <f t="shared" si="82"/>
        <v>0</v>
      </c>
      <c r="H450" s="208">
        <f t="shared" si="82"/>
        <v>0</v>
      </c>
      <c r="I450" s="209">
        <f t="shared" si="82"/>
        <v>0</v>
      </c>
      <c r="J450" s="520"/>
    </row>
    <row r="451" spans="1:9" ht="13.5" thickBot="1">
      <c r="A451" s="90" t="s">
        <v>10</v>
      </c>
      <c r="B451" s="30" t="s">
        <v>28</v>
      </c>
      <c r="C451" s="163">
        <f>C452</f>
        <v>0</v>
      </c>
      <c r="D451" s="198">
        <f aca="true" t="shared" si="83" ref="D451:I451">D452</f>
        <v>189</v>
      </c>
      <c r="E451" s="198">
        <f t="shared" si="83"/>
        <v>189</v>
      </c>
      <c r="F451" s="424">
        <f t="shared" si="83"/>
        <v>0</v>
      </c>
      <c r="G451" s="163">
        <f t="shared" si="83"/>
        <v>0</v>
      </c>
      <c r="H451" s="163">
        <f t="shared" si="83"/>
        <v>0</v>
      </c>
      <c r="I451" s="163">
        <f t="shared" si="83"/>
        <v>0</v>
      </c>
    </row>
    <row r="452" spans="1:9" ht="13.5" thickBot="1">
      <c r="A452" s="95"/>
      <c r="B452" s="82" t="s">
        <v>33</v>
      </c>
      <c r="C452" s="589">
        <f>C453+C454+C455</f>
        <v>0</v>
      </c>
      <c r="D452" s="171">
        <f aca="true" t="shared" si="84" ref="D452:I452">D453+D454+D455</f>
        <v>189</v>
      </c>
      <c r="E452" s="171">
        <f t="shared" si="84"/>
        <v>189</v>
      </c>
      <c r="F452" s="411">
        <f t="shared" si="84"/>
        <v>0</v>
      </c>
      <c r="G452" s="160">
        <f t="shared" si="84"/>
        <v>0</v>
      </c>
      <c r="H452" s="160">
        <f t="shared" si="84"/>
        <v>0</v>
      </c>
      <c r="I452" s="161">
        <f t="shared" si="84"/>
        <v>0</v>
      </c>
    </row>
    <row r="453" spans="1:9" ht="12.75">
      <c r="A453" s="271">
        <v>1</v>
      </c>
      <c r="B453" s="39" t="s">
        <v>79</v>
      </c>
      <c r="C453" s="182"/>
      <c r="D453" s="316">
        <f>E453+F453+G453+H453+I453</f>
        <v>14</v>
      </c>
      <c r="E453" s="182">
        <v>14</v>
      </c>
      <c r="F453" s="182"/>
      <c r="G453" s="162"/>
      <c r="H453" s="162"/>
      <c r="I453" s="166"/>
    </row>
    <row r="454" spans="1:9" ht="12.75">
      <c r="A454" s="283">
        <v>2</v>
      </c>
      <c r="B454" s="244" t="s">
        <v>80</v>
      </c>
      <c r="C454" s="268"/>
      <c r="D454" s="185">
        <f>E454+F454+G454+H454+I454</f>
        <v>15</v>
      </c>
      <c r="E454" s="268">
        <v>15</v>
      </c>
      <c r="F454" s="268"/>
      <c r="G454" s="268"/>
      <c r="H454" s="268"/>
      <c r="I454" s="268"/>
    </row>
    <row r="455" spans="1:9" ht="13.5" thickBot="1">
      <c r="A455" s="272">
        <v>3</v>
      </c>
      <c r="B455" s="358" t="s">
        <v>234</v>
      </c>
      <c r="C455" s="286"/>
      <c r="D455" s="187">
        <f>E455+F455+G455+H455+I455</f>
        <v>160</v>
      </c>
      <c r="E455" s="286">
        <v>160</v>
      </c>
      <c r="F455" s="286"/>
      <c r="G455" s="286"/>
      <c r="H455" s="286"/>
      <c r="I455" s="286"/>
    </row>
    <row r="456" spans="1:12" ht="13.5" thickBot="1">
      <c r="A456" s="31" t="s">
        <v>59</v>
      </c>
      <c r="B456" s="47" t="s">
        <v>569</v>
      </c>
      <c r="C456" s="193">
        <f>C457+C458+C459</f>
        <v>18938</v>
      </c>
      <c r="D456" s="193">
        <f aca="true" t="shared" si="85" ref="D456:I456">D457+D458+D459</f>
        <v>5695</v>
      </c>
      <c r="E456" s="193">
        <f t="shared" si="85"/>
        <v>5695</v>
      </c>
      <c r="F456" s="793">
        <f t="shared" si="85"/>
        <v>0</v>
      </c>
      <c r="G456" s="192">
        <f t="shared" si="85"/>
        <v>0</v>
      </c>
      <c r="H456" s="192">
        <f t="shared" si="85"/>
        <v>0</v>
      </c>
      <c r="I456" s="794">
        <f t="shared" si="85"/>
        <v>0</v>
      </c>
      <c r="J456" s="520"/>
      <c r="K456" s="520"/>
      <c r="L456" s="520"/>
    </row>
    <row r="457" spans="1:9" ht="12.75">
      <c r="A457" s="9" t="s">
        <v>6</v>
      </c>
      <c r="B457" s="9" t="s">
        <v>18</v>
      </c>
      <c r="C457" s="124"/>
      <c r="D457" s="333"/>
      <c r="E457" s="124"/>
      <c r="F457" s="611"/>
      <c r="G457" s="124"/>
      <c r="H457" s="124"/>
      <c r="I457" s="157"/>
    </row>
    <row r="458" spans="1:9" ht="12.75">
      <c r="A458" s="9" t="s">
        <v>8</v>
      </c>
      <c r="B458" s="9" t="s">
        <v>9</v>
      </c>
      <c r="C458" s="156"/>
      <c r="D458" s="333"/>
      <c r="E458" s="168"/>
      <c r="F458" s="781"/>
      <c r="G458" s="168"/>
      <c r="H458" s="168"/>
      <c r="I458" s="169"/>
    </row>
    <row r="459" spans="1:9" ht="13.5" thickBot="1">
      <c r="A459" s="9" t="s">
        <v>10</v>
      </c>
      <c r="B459" s="9" t="s">
        <v>41</v>
      </c>
      <c r="C459" s="200">
        <f aca="true" t="shared" si="86" ref="C459:I459">C460+C485+C563</f>
        <v>18938</v>
      </c>
      <c r="D459" s="200">
        <f t="shared" si="86"/>
        <v>5695</v>
      </c>
      <c r="E459" s="200">
        <f t="shared" si="86"/>
        <v>5695</v>
      </c>
      <c r="F459" s="643">
        <f t="shared" si="86"/>
        <v>0</v>
      </c>
      <c r="G459" s="156">
        <f t="shared" si="86"/>
        <v>0</v>
      </c>
      <c r="H459" s="156">
        <f t="shared" si="86"/>
        <v>0</v>
      </c>
      <c r="I459" s="156">
        <f t="shared" si="86"/>
        <v>0</v>
      </c>
    </row>
    <row r="460" spans="1:9" ht="13.5" thickBot="1">
      <c r="A460" s="27"/>
      <c r="B460" s="96" t="s">
        <v>19</v>
      </c>
      <c r="C460" s="482">
        <f>C461+C462+C463</f>
        <v>1610</v>
      </c>
      <c r="D460" s="482">
        <f aca="true" t="shared" si="87" ref="D460:I460">D461+D462+D463</f>
        <v>1209</v>
      </c>
      <c r="E460" s="482">
        <f t="shared" si="87"/>
        <v>1209</v>
      </c>
      <c r="F460" s="788">
        <f t="shared" si="87"/>
        <v>0</v>
      </c>
      <c r="G460" s="716">
        <f t="shared" si="87"/>
        <v>0</v>
      </c>
      <c r="H460" s="716">
        <f t="shared" si="87"/>
        <v>0</v>
      </c>
      <c r="I460" s="716">
        <f t="shared" si="87"/>
        <v>0</v>
      </c>
    </row>
    <row r="461" spans="1:9" s="4" customFormat="1" ht="12.75">
      <c r="A461" s="9" t="s">
        <v>6</v>
      </c>
      <c r="B461" s="9" t="s">
        <v>18</v>
      </c>
      <c r="C461" s="155"/>
      <c r="D461" s="335"/>
      <c r="E461" s="182"/>
      <c r="F461" s="636"/>
      <c r="G461" s="182"/>
      <c r="H461" s="182"/>
      <c r="I461" s="184"/>
    </row>
    <row r="462" spans="1:9" s="4" customFormat="1" ht="12.75">
      <c r="A462" s="9" t="s">
        <v>8</v>
      </c>
      <c r="B462" s="9" t="s">
        <v>9</v>
      </c>
      <c r="C462" s="155"/>
      <c r="D462" s="336"/>
      <c r="E462" s="177"/>
      <c r="F462" s="634"/>
      <c r="G462" s="177"/>
      <c r="H462" s="177"/>
      <c r="I462" s="186"/>
    </row>
    <row r="463" spans="1:9" ht="13.5" thickBot="1">
      <c r="A463" s="10" t="s">
        <v>10</v>
      </c>
      <c r="B463" s="16" t="s">
        <v>36</v>
      </c>
      <c r="C463" s="200">
        <f>C464+C473+C478+C481</f>
        <v>1610</v>
      </c>
      <c r="D463" s="200">
        <f aca="true" t="shared" si="88" ref="D463:I463">D464+D473+D478+D481</f>
        <v>1209</v>
      </c>
      <c r="E463" s="200">
        <f t="shared" si="88"/>
        <v>1209</v>
      </c>
      <c r="F463" s="643">
        <f t="shared" si="88"/>
        <v>0</v>
      </c>
      <c r="G463" s="156">
        <f t="shared" si="88"/>
        <v>0</v>
      </c>
      <c r="H463" s="156">
        <f t="shared" si="88"/>
        <v>0</v>
      </c>
      <c r="I463" s="156">
        <f t="shared" si="88"/>
        <v>0</v>
      </c>
    </row>
    <row r="464" spans="1:9" ht="13.5" thickBot="1">
      <c r="A464" s="33"/>
      <c r="B464" s="305" t="s">
        <v>66</v>
      </c>
      <c r="C464" s="696">
        <f>C465+C471</f>
        <v>248</v>
      </c>
      <c r="D464" s="696">
        <f aca="true" t="shared" si="89" ref="D464:I464">D465+D471</f>
        <v>248</v>
      </c>
      <c r="E464" s="696">
        <f t="shared" si="89"/>
        <v>248</v>
      </c>
      <c r="F464" s="792">
        <f t="shared" si="89"/>
        <v>0</v>
      </c>
      <c r="G464" s="702">
        <f t="shared" si="89"/>
        <v>0</v>
      </c>
      <c r="H464" s="702">
        <f t="shared" si="89"/>
        <v>0</v>
      </c>
      <c r="I464" s="702">
        <f t="shared" si="89"/>
        <v>0</v>
      </c>
    </row>
    <row r="465" spans="1:9" ht="13.5" thickBot="1">
      <c r="A465" s="62"/>
      <c r="B465" s="84" t="s">
        <v>37</v>
      </c>
      <c r="C465" s="204">
        <f>C466+C467+C469</f>
        <v>233</v>
      </c>
      <c r="D465" s="204">
        <f aca="true" t="shared" si="90" ref="D465:I465">D466+D467+D469</f>
        <v>233</v>
      </c>
      <c r="E465" s="204">
        <f t="shared" si="90"/>
        <v>233</v>
      </c>
      <c r="F465" s="790">
        <f t="shared" si="90"/>
        <v>0</v>
      </c>
      <c r="G465" s="164">
        <f t="shared" si="90"/>
        <v>0</v>
      </c>
      <c r="H465" s="164">
        <f t="shared" si="90"/>
        <v>0</v>
      </c>
      <c r="I465" s="164">
        <f t="shared" si="90"/>
        <v>0</v>
      </c>
    </row>
    <row r="466" spans="1:9" ht="12.75">
      <c r="A466" s="133">
        <v>1</v>
      </c>
      <c r="B466" s="36" t="s">
        <v>442</v>
      </c>
      <c r="C466" s="194">
        <v>158</v>
      </c>
      <c r="D466" s="195">
        <f>E466+F466+G466+H466+I466</f>
        <v>158</v>
      </c>
      <c r="E466" s="697">
        <v>158</v>
      </c>
      <c r="F466" s="419"/>
      <c r="G466" s="166"/>
      <c r="H466" s="166"/>
      <c r="I466" s="166"/>
    </row>
    <row r="467" spans="1:9" ht="12.75">
      <c r="A467" s="119">
        <v>2</v>
      </c>
      <c r="B467" s="23" t="s">
        <v>439</v>
      </c>
      <c r="C467" s="197">
        <v>40</v>
      </c>
      <c r="D467" s="195">
        <f>E467+F467+G467+H467+I467</f>
        <v>40</v>
      </c>
      <c r="E467" s="236">
        <v>40</v>
      </c>
      <c r="F467" s="420"/>
      <c r="G467" s="205"/>
      <c r="H467" s="205"/>
      <c r="I467" s="205"/>
    </row>
    <row r="468" spans="1:9" ht="12.75">
      <c r="A468" s="259"/>
      <c r="B468" s="23" t="s">
        <v>443</v>
      </c>
      <c r="C468" s="197"/>
      <c r="D468" s="195"/>
      <c r="E468" s="236"/>
      <c r="F468" s="420"/>
      <c r="G468" s="205"/>
      <c r="H468" s="205"/>
      <c r="I468" s="205"/>
    </row>
    <row r="469" spans="1:9" ht="12.75">
      <c r="A469" s="119">
        <v>3</v>
      </c>
      <c r="B469" s="699" t="s">
        <v>440</v>
      </c>
      <c r="C469" s="195">
        <v>35</v>
      </c>
      <c r="D469" s="195">
        <f>E469+F469+G469+H469+I469</f>
        <v>35</v>
      </c>
      <c r="E469" s="231">
        <v>35</v>
      </c>
      <c r="F469" s="421"/>
      <c r="G469" s="168"/>
      <c r="H469" s="168"/>
      <c r="I469" s="168"/>
    </row>
    <row r="470" spans="1:9" ht="13.5" thickBot="1">
      <c r="A470" s="131"/>
      <c r="B470" s="23" t="s">
        <v>443</v>
      </c>
      <c r="C470" s="310"/>
      <c r="D470" s="195"/>
      <c r="E470" s="695"/>
      <c r="F470" s="422"/>
      <c r="G470" s="179"/>
      <c r="H470" s="179"/>
      <c r="I470" s="179"/>
    </row>
    <row r="471" spans="1:9" ht="13.5" thickBot="1">
      <c r="A471" s="700"/>
      <c r="B471" s="82" t="s">
        <v>33</v>
      </c>
      <c r="C471" s="698">
        <f>C472</f>
        <v>15</v>
      </c>
      <c r="D471" s="698">
        <f aca="true" t="shared" si="91" ref="D471:I471">D472</f>
        <v>15</v>
      </c>
      <c r="E471" s="698">
        <f t="shared" si="91"/>
        <v>15</v>
      </c>
      <c r="F471" s="705">
        <f t="shared" si="91"/>
        <v>0</v>
      </c>
      <c r="G471" s="701">
        <f t="shared" si="91"/>
        <v>0</v>
      </c>
      <c r="H471" s="701">
        <f t="shared" si="91"/>
        <v>0</v>
      </c>
      <c r="I471" s="703">
        <f t="shared" si="91"/>
        <v>0</v>
      </c>
    </row>
    <row r="472" spans="1:9" ht="13.5" thickBot="1">
      <c r="A472" s="259">
        <v>1</v>
      </c>
      <c r="B472" s="477" t="s">
        <v>441</v>
      </c>
      <c r="C472" s="310">
        <v>15</v>
      </c>
      <c r="D472" s="397">
        <f>E472+F472+G472+H472+I472</f>
        <v>15</v>
      </c>
      <c r="E472" s="602">
        <v>15</v>
      </c>
      <c r="F472" s="422"/>
      <c r="G472" s="179"/>
      <c r="H472" s="179"/>
      <c r="I472" s="205"/>
    </row>
    <row r="473" spans="1:9" s="4" customFormat="1" ht="14.25" customHeight="1" thickBot="1">
      <c r="A473" s="12"/>
      <c r="B473" s="66" t="s">
        <v>73</v>
      </c>
      <c r="C473" s="306">
        <f>C474</f>
        <v>1282</v>
      </c>
      <c r="D473" s="306">
        <f aca="true" t="shared" si="92" ref="D473:I473">D474</f>
        <v>881</v>
      </c>
      <c r="E473" s="306">
        <f t="shared" si="92"/>
        <v>881</v>
      </c>
      <c r="F473" s="709"/>
      <c r="G473" s="208">
        <f t="shared" si="92"/>
        <v>0</v>
      </c>
      <c r="H473" s="208">
        <f t="shared" si="92"/>
        <v>0</v>
      </c>
      <c r="I473" s="209">
        <f t="shared" si="92"/>
        <v>0</v>
      </c>
    </row>
    <row r="474" spans="1:9" s="4" customFormat="1" ht="14.25" customHeight="1" thickBot="1">
      <c r="A474" s="90"/>
      <c r="B474" s="97" t="s">
        <v>37</v>
      </c>
      <c r="C474" s="496">
        <f>C475+C477</f>
        <v>1282</v>
      </c>
      <c r="D474" s="496">
        <f aca="true" t="shared" si="93" ref="D474:I474">D475+D477</f>
        <v>881</v>
      </c>
      <c r="E474" s="496">
        <f t="shared" si="93"/>
        <v>881</v>
      </c>
      <c r="F474" s="636">
        <v>6</v>
      </c>
      <c r="G474" s="162">
        <f t="shared" si="93"/>
        <v>0</v>
      </c>
      <c r="H474" s="162">
        <f t="shared" si="93"/>
        <v>0</v>
      </c>
      <c r="I474" s="162">
        <f t="shared" si="93"/>
        <v>0</v>
      </c>
    </row>
    <row r="475" spans="1:9" s="4" customFormat="1" ht="14.25" customHeight="1" thickBot="1">
      <c r="A475" s="132">
        <v>1</v>
      </c>
      <c r="B475" s="551" t="s">
        <v>444</v>
      </c>
      <c r="C475" s="445">
        <v>1279</v>
      </c>
      <c r="D475" s="446">
        <f>E475+F475+G475+H475+I475</f>
        <v>878</v>
      </c>
      <c r="E475" s="171">
        <v>878</v>
      </c>
      <c r="F475" s="629"/>
      <c r="G475" s="160"/>
      <c r="H475" s="160"/>
      <c r="I475" s="160"/>
    </row>
    <row r="476" spans="1:9" s="4" customFormat="1" ht="14.25" customHeight="1" thickBot="1">
      <c r="A476" s="133"/>
      <c r="B476" s="707" t="s">
        <v>445</v>
      </c>
      <c r="C476" s="445"/>
      <c r="D476" s="446"/>
      <c r="E476" s="171"/>
      <c r="F476" s="629"/>
      <c r="G476" s="160"/>
      <c r="H476" s="160"/>
      <c r="I476" s="160"/>
    </row>
    <row r="477" spans="1:9" s="4" customFormat="1" ht="14.25" customHeight="1" thickBot="1">
      <c r="A477" s="130">
        <v>2</v>
      </c>
      <c r="B477" s="706" t="s">
        <v>446</v>
      </c>
      <c r="C477" s="583">
        <v>3</v>
      </c>
      <c r="D477" s="446">
        <f>E477+F477+G477+H477+I477</f>
        <v>3</v>
      </c>
      <c r="E477" s="171">
        <v>3</v>
      </c>
      <c r="F477" s="629"/>
      <c r="G477" s="160"/>
      <c r="H477" s="160"/>
      <c r="I477" s="160"/>
    </row>
    <row r="478" spans="1:9" ht="14.25" customHeight="1" thickBot="1">
      <c r="A478" s="252"/>
      <c r="B478" s="305" t="s">
        <v>447</v>
      </c>
      <c r="C478" s="307">
        <f>C479</f>
        <v>3</v>
      </c>
      <c r="D478" s="307">
        <f aca="true" t="shared" si="94" ref="D478:I478">D479</f>
        <v>3</v>
      </c>
      <c r="E478" s="307">
        <f t="shared" si="94"/>
        <v>3</v>
      </c>
      <c r="F478" s="789">
        <f t="shared" si="94"/>
        <v>0</v>
      </c>
      <c r="G478" s="708">
        <f t="shared" si="94"/>
        <v>0</v>
      </c>
      <c r="H478" s="708">
        <f t="shared" si="94"/>
        <v>0</v>
      </c>
      <c r="I478" s="708">
        <f t="shared" si="94"/>
        <v>0</v>
      </c>
    </row>
    <row r="479" spans="1:9" s="4" customFormat="1" ht="14.25" customHeight="1" thickBot="1">
      <c r="A479" s="62"/>
      <c r="B479" s="710" t="s">
        <v>37</v>
      </c>
      <c r="C479" s="445">
        <f>C480</f>
        <v>3</v>
      </c>
      <c r="D479" s="445">
        <f aca="true" t="shared" si="95" ref="D479:I479">D480</f>
        <v>3</v>
      </c>
      <c r="E479" s="445">
        <f t="shared" si="95"/>
        <v>3</v>
      </c>
      <c r="F479" s="791">
        <f t="shared" si="95"/>
        <v>0</v>
      </c>
      <c r="G479" s="712">
        <f t="shared" si="95"/>
        <v>0</v>
      </c>
      <c r="H479" s="712">
        <f t="shared" si="95"/>
        <v>0</v>
      </c>
      <c r="I479" s="712">
        <f t="shared" si="95"/>
        <v>0</v>
      </c>
    </row>
    <row r="480" spans="1:9" s="4" customFormat="1" ht="14.25" customHeight="1" thickBot="1">
      <c r="A480" s="29">
        <v>1</v>
      </c>
      <c r="B480" s="706" t="s">
        <v>448</v>
      </c>
      <c r="C480" s="583">
        <v>3</v>
      </c>
      <c r="D480" s="446">
        <f>E480+F480+G480+H480+I480</f>
        <v>3</v>
      </c>
      <c r="E480" s="447">
        <v>3</v>
      </c>
      <c r="F480" s="629"/>
      <c r="G480" s="160"/>
      <c r="H480" s="160"/>
      <c r="I480" s="160"/>
    </row>
    <row r="481" spans="1:9" ht="14.25" customHeight="1" thickBot="1">
      <c r="A481" s="252"/>
      <c r="B481" s="305" t="s">
        <v>450</v>
      </c>
      <c r="C481" s="711">
        <f>C483+C484</f>
        <v>77</v>
      </c>
      <c r="D481" s="711">
        <f aca="true" t="shared" si="96" ref="D481:I481">D483+D484</f>
        <v>77</v>
      </c>
      <c r="E481" s="711">
        <f t="shared" si="96"/>
        <v>77</v>
      </c>
      <c r="F481" s="792">
        <f t="shared" si="96"/>
        <v>0</v>
      </c>
      <c r="G481" s="702">
        <f t="shared" si="96"/>
        <v>0</v>
      </c>
      <c r="H481" s="702">
        <f t="shared" si="96"/>
        <v>0</v>
      </c>
      <c r="I481" s="702">
        <f t="shared" si="96"/>
        <v>0</v>
      </c>
    </row>
    <row r="482" spans="1:9" ht="14.25" customHeight="1" thickBot="1">
      <c r="A482" s="266"/>
      <c r="B482" s="103" t="s">
        <v>33</v>
      </c>
      <c r="C482" s="267">
        <f>E482+F482+G482+H482+I482</f>
        <v>70</v>
      </c>
      <c r="D482" s="337">
        <f>E482+F482+G482+H482+I482</f>
        <v>70</v>
      </c>
      <c r="E482" s="267">
        <f>E484</f>
        <v>70</v>
      </c>
      <c r="F482" s="409">
        <f>F484</f>
        <v>0</v>
      </c>
      <c r="G482" s="164">
        <f>G484</f>
        <v>0</v>
      </c>
      <c r="H482" s="164">
        <f>H484</f>
        <v>0</v>
      </c>
      <c r="I482" s="165">
        <f>I484</f>
        <v>0</v>
      </c>
    </row>
    <row r="483" spans="1:9" ht="14.25" customHeight="1">
      <c r="A483" s="279">
        <v>1</v>
      </c>
      <c r="B483" s="551" t="s">
        <v>449</v>
      </c>
      <c r="C483" s="713">
        <v>7</v>
      </c>
      <c r="D483" s="338">
        <f>E483+F483+G483+H483+I483</f>
        <v>7</v>
      </c>
      <c r="E483" s="713">
        <v>7</v>
      </c>
      <c r="F483" s="714"/>
      <c r="G483" s="713"/>
      <c r="H483" s="713"/>
      <c r="I483" s="713"/>
    </row>
    <row r="484" spans="1:9" ht="14.25" customHeight="1">
      <c r="A484" s="255">
        <v>2</v>
      </c>
      <c r="B484" s="291" t="s">
        <v>60</v>
      </c>
      <c r="C484" s="268">
        <v>70</v>
      </c>
      <c r="D484" s="268">
        <f>E484+F484+G484+H484+I484</f>
        <v>70</v>
      </c>
      <c r="E484" s="268">
        <v>70</v>
      </c>
      <c r="F484" s="715"/>
      <c r="G484" s="268"/>
      <c r="H484" s="268"/>
      <c r="I484" s="268"/>
    </row>
    <row r="485" spans="1:9" ht="13.5" thickBot="1">
      <c r="A485" s="30"/>
      <c r="B485" s="366" t="s">
        <v>25</v>
      </c>
      <c r="C485" s="482">
        <f>C488</f>
        <v>17297</v>
      </c>
      <c r="D485" s="482">
        <f aca="true" t="shared" si="97" ref="D485:I485">D488</f>
        <v>4455</v>
      </c>
      <c r="E485" s="482">
        <f t="shared" si="97"/>
        <v>4455</v>
      </c>
      <c r="F485" s="788">
        <f t="shared" si="97"/>
        <v>0</v>
      </c>
      <c r="G485" s="716">
        <f t="shared" si="97"/>
        <v>0</v>
      </c>
      <c r="H485" s="716">
        <f t="shared" si="97"/>
        <v>0</v>
      </c>
      <c r="I485" s="716">
        <f t="shared" si="97"/>
        <v>0</v>
      </c>
    </row>
    <row r="486" spans="1:9" s="50" customFormat="1" ht="12.75">
      <c r="A486" s="118" t="s">
        <v>6</v>
      </c>
      <c r="B486" s="16" t="s">
        <v>18</v>
      </c>
      <c r="C486" s="155"/>
      <c r="D486" s="335"/>
      <c r="E486" s="162"/>
      <c r="F486" s="636"/>
      <c r="G486" s="162"/>
      <c r="H486" s="162"/>
      <c r="I486" s="190"/>
    </row>
    <row r="487" spans="1:9" s="50" customFormat="1" ht="12.75">
      <c r="A487" s="9" t="s">
        <v>8</v>
      </c>
      <c r="B487" s="16" t="s">
        <v>9</v>
      </c>
      <c r="C487" s="155"/>
      <c r="D487" s="335"/>
      <c r="E487" s="155"/>
      <c r="F487" s="634"/>
      <c r="G487" s="155"/>
      <c r="H487" s="155"/>
      <c r="I487" s="191"/>
    </row>
    <row r="488" spans="1:9" s="50" customFormat="1" ht="13.5" thickBot="1">
      <c r="A488" s="9" t="s">
        <v>10</v>
      </c>
      <c r="B488" s="16" t="s">
        <v>36</v>
      </c>
      <c r="C488" s="177">
        <f aca="true" t="shared" si="98" ref="C488:I488">C489+C495+C514+C530+C534+C540+C544+C548+C551+C554+C558</f>
        <v>17297</v>
      </c>
      <c r="D488" s="177">
        <f t="shared" si="98"/>
        <v>4455</v>
      </c>
      <c r="E488" s="177">
        <f t="shared" si="98"/>
        <v>4455</v>
      </c>
      <c r="F488" s="634">
        <f t="shared" si="98"/>
        <v>0</v>
      </c>
      <c r="G488" s="155">
        <f t="shared" si="98"/>
        <v>0</v>
      </c>
      <c r="H488" s="155">
        <f t="shared" si="98"/>
        <v>0</v>
      </c>
      <c r="I488" s="155">
        <f t="shared" si="98"/>
        <v>0</v>
      </c>
    </row>
    <row r="489" spans="1:9" s="4" customFormat="1" ht="13.5" thickBot="1">
      <c r="A489" s="21"/>
      <c r="B489" s="64" t="s">
        <v>43</v>
      </c>
      <c r="C489" s="396">
        <f>C490+C492</f>
        <v>855</v>
      </c>
      <c r="D489" s="396">
        <f>D490+D492</f>
        <v>522</v>
      </c>
      <c r="E489" s="396">
        <f>E490+E492</f>
        <v>522</v>
      </c>
      <c r="F489" s="789">
        <f>F490+F492</f>
        <v>0</v>
      </c>
      <c r="G489" s="396"/>
      <c r="H489" s="396"/>
      <c r="I489" s="396"/>
    </row>
    <row r="490" spans="1:9" s="4" customFormat="1" ht="12.75">
      <c r="A490" s="49"/>
      <c r="B490" s="103" t="s">
        <v>37</v>
      </c>
      <c r="C490" s="177">
        <f>C491</f>
        <v>833</v>
      </c>
      <c r="D490" s="320">
        <f>E490+F490+G490+H490+I490</f>
        <v>500</v>
      </c>
      <c r="E490" s="222">
        <f>E491</f>
        <v>500</v>
      </c>
      <c r="F490" s="776">
        <f>F491</f>
        <v>0</v>
      </c>
      <c r="G490" s="159">
        <f>G491</f>
        <v>0</v>
      </c>
      <c r="H490" s="159">
        <f>H491</f>
        <v>0</v>
      </c>
      <c r="I490" s="159">
        <f>I491</f>
        <v>0</v>
      </c>
    </row>
    <row r="491" spans="1:9" s="4" customFormat="1" ht="13.5" thickBot="1">
      <c r="A491" s="130">
        <v>1</v>
      </c>
      <c r="B491" s="244" t="s">
        <v>74</v>
      </c>
      <c r="C491" s="177">
        <v>833</v>
      </c>
      <c r="D491" s="185">
        <f>E491+F491+G491+H491+I491</f>
        <v>500</v>
      </c>
      <c r="E491" s="177">
        <v>500</v>
      </c>
      <c r="F491" s="634"/>
      <c r="G491" s="155"/>
      <c r="H491" s="155"/>
      <c r="I491" s="452"/>
    </row>
    <row r="492" spans="1:9" ht="13.5" thickBot="1">
      <c r="A492" s="37"/>
      <c r="B492" s="82" t="s">
        <v>33</v>
      </c>
      <c r="C492" s="177">
        <f>E492+F492+G492+H492+I492</f>
        <v>22</v>
      </c>
      <c r="D492" s="321">
        <f>E492+F492+G492+H492+I492</f>
        <v>22</v>
      </c>
      <c r="E492" s="235">
        <f>E493+E494</f>
        <v>22</v>
      </c>
      <c r="F492" s="784">
        <f>F493+F494</f>
        <v>0</v>
      </c>
      <c r="G492" s="211">
        <f>G493+G494</f>
        <v>0</v>
      </c>
      <c r="H492" s="211">
        <f>H493+H494</f>
        <v>0</v>
      </c>
      <c r="I492" s="212">
        <f>I493+I494</f>
        <v>0</v>
      </c>
    </row>
    <row r="493" spans="1:9" ht="12.75">
      <c r="A493" s="112">
        <v>1</v>
      </c>
      <c r="B493" s="36" t="s">
        <v>451</v>
      </c>
      <c r="C493" s="177">
        <v>15</v>
      </c>
      <c r="D493" s="326">
        <f>E493+F493+G493+H493+I493</f>
        <v>15</v>
      </c>
      <c r="E493" s="232">
        <v>15</v>
      </c>
      <c r="F493" s="785"/>
      <c r="G493" s="166"/>
      <c r="H493" s="166"/>
      <c r="I493" s="167"/>
    </row>
    <row r="494" spans="1:9" ht="13.5" thickBot="1">
      <c r="A494" s="119">
        <v>2</v>
      </c>
      <c r="B494" s="123" t="s">
        <v>452</v>
      </c>
      <c r="C494" s="177">
        <v>7</v>
      </c>
      <c r="D494" s="326">
        <f>E494+F494+G494+H494+I494</f>
        <v>7</v>
      </c>
      <c r="E494" s="201">
        <v>7</v>
      </c>
      <c r="F494" s="779"/>
      <c r="G494" s="205"/>
      <c r="H494" s="205"/>
      <c r="I494" s="205"/>
    </row>
    <row r="495" spans="1:9" ht="13.5" thickBot="1">
      <c r="A495" s="21"/>
      <c r="B495" s="64" t="s">
        <v>67</v>
      </c>
      <c r="C495" s="396">
        <f>C496</f>
        <v>8285</v>
      </c>
      <c r="D495" s="396">
        <f aca="true" t="shared" si="99" ref="D495:I495">D496</f>
        <v>1749</v>
      </c>
      <c r="E495" s="396">
        <f t="shared" si="99"/>
        <v>1749</v>
      </c>
      <c r="F495" s="789">
        <f t="shared" si="99"/>
        <v>0</v>
      </c>
      <c r="G495" s="708">
        <f t="shared" si="99"/>
        <v>0</v>
      </c>
      <c r="H495" s="708">
        <f t="shared" si="99"/>
        <v>0</v>
      </c>
      <c r="I495" s="708">
        <f t="shared" si="99"/>
        <v>0</v>
      </c>
    </row>
    <row r="496" spans="1:9" ht="13.5" thickBot="1">
      <c r="A496" s="9" t="s">
        <v>10</v>
      </c>
      <c r="B496" s="16" t="s">
        <v>36</v>
      </c>
      <c r="C496" s="177">
        <f>C497+C508</f>
        <v>8285</v>
      </c>
      <c r="D496" s="177">
        <f aca="true" t="shared" si="100" ref="D496:I496">D497+D508</f>
        <v>1749</v>
      </c>
      <c r="E496" s="177">
        <f t="shared" si="100"/>
        <v>1749</v>
      </c>
      <c r="F496" s="634">
        <f t="shared" si="100"/>
        <v>0</v>
      </c>
      <c r="G496" s="155">
        <f t="shared" si="100"/>
        <v>0</v>
      </c>
      <c r="H496" s="155">
        <f t="shared" si="100"/>
        <v>0</v>
      </c>
      <c r="I496" s="155">
        <f t="shared" si="100"/>
        <v>0</v>
      </c>
    </row>
    <row r="497" spans="1:9" ht="13.5" thickBot="1">
      <c r="A497" s="49"/>
      <c r="B497" s="103" t="s">
        <v>37</v>
      </c>
      <c r="C497" s="174">
        <f>C499+C503</f>
        <v>8220</v>
      </c>
      <c r="D497" s="174">
        <f aca="true" t="shared" si="101" ref="D497:I497">D499+D503</f>
        <v>1684</v>
      </c>
      <c r="E497" s="174">
        <f t="shared" si="101"/>
        <v>1684</v>
      </c>
      <c r="F497" s="632">
        <f t="shared" si="101"/>
        <v>0</v>
      </c>
      <c r="G497" s="173">
        <f t="shared" si="101"/>
        <v>0</v>
      </c>
      <c r="H497" s="173">
        <f t="shared" si="101"/>
        <v>0</v>
      </c>
      <c r="I497" s="173">
        <f t="shared" si="101"/>
        <v>0</v>
      </c>
    </row>
    <row r="498" spans="1:9" ht="12.75">
      <c r="A498" s="20">
        <v>1</v>
      </c>
      <c r="B498" s="718" t="s">
        <v>167</v>
      </c>
      <c r="C498" s="719"/>
      <c r="D498" s="320"/>
      <c r="E498" s="222"/>
      <c r="F498" s="776"/>
      <c r="G498" s="159"/>
      <c r="H498" s="159"/>
      <c r="I498" s="295"/>
    </row>
    <row r="499" spans="1:9" ht="13.5" thickBot="1">
      <c r="A499" s="17"/>
      <c r="B499" s="720" t="s">
        <v>453</v>
      </c>
      <c r="C499" s="721">
        <f>C500+C502</f>
        <v>4111</v>
      </c>
      <c r="D499" s="721">
        <f aca="true" t="shared" si="102" ref="D499:I499">D500+D502</f>
        <v>842</v>
      </c>
      <c r="E499" s="721">
        <f t="shared" si="102"/>
        <v>842</v>
      </c>
      <c r="F499" s="787">
        <f t="shared" si="102"/>
        <v>0</v>
      </c>
      <c r="G499" s="722">
        <f t="shared" si="102"/>
        <v>0</v>
      </c>
      <c r="H499" s="722">
        <f t="shared" si="102"/>
        <v>0</v>
      </c>
      <c r="I499" s="723">
        <f t="shared" si="102"/>
        <v>0</v>
      </c>
    </row>
    <row r="500" spans="1:9" ht="13.5" thickBot="1">
      <c r="A500" s="263" t="s">
        <v>454</v>
      </c>
      <c r="B500" s="483" t="s">
        <v>455</v>
      </c>
      <c r="C500" s="182">
        <v>3296</v>
      </c>
      <c r="D500" s="181">
        <f>E500+F500+G500+H500+I500</f>
        <v>674</v>
      </c>
      <c r="E500" s="198">
        <v>674</v>
      </c>
      <c r="F500" s="786"/>
      <c r="G500" s="163"/>
      <c r="H500" s="163"/>
      <c r="I500" s="717"/>
    </row>
    <row r="501" spans="1:9" ht="13.5" thickBot="1">
      <c r="A501" s="132" t="s">
        <v>456</v>
      </c>
      <c r="B501" s="251" t="s">
        <v>457</v>
      </c>
      <c r="C501" s="185"/>
      <c r="D501" s="320"/>
      <c r="E501" s="222"/>
      <c r="F501" s="776"/>
      <c r="G501" s="159"/>
      <c r="H501" s="159"/>
      <c r="I501" s="295"/>
    </row>
    <row r="502" spans="1:9" ht="13.5" thickBot="1">
      <c r="A502" s="263"/>
      <c r="B502" s="724" t="s">
        <v>458</v>
      </c>
      <c r="C502" s="187">
        <v>815</v>
      </c>
      <c r="D502" s="320">
        <f>E502+F502+G502+H502+I502</f>
        <v>168</v>
      </c>
      <c r="E502" s="222">
        <v>168</v>
      </c>
      <c r="F502" s="776"/>
      <c r="G502" s="159"/>
      <c r="H502" s="159"/>
      <c r="I502" s="295"/>
    </row>
    <row r="503" spans="1:9" ht="12.75">
      <c r="A503" s="725">
        <v>2</v>
      </c>
      <c r="B503" s="726" t="s">
        <v>459</v>
      </c>
      <c r="C503" s="719">
        <f>C505+C507</f>
        <v>4109</v>
      </c>
      <c r="D503" s="719">
        <f aca="true" t="shared" si="103" ref="D503:I503">D505+D507</f>
        <v>842</v>
      </c>
      <c r="E503" s="719">
        <f t="shared" si="103"/>
        <v>842</v>
      </c>
      <c r="F503" s="782">
        <f t="shared" si="103"/>
        <v>0</v>
      </c>
      <c r="G503" s="727">
        <f t="shared" si="103"/>
        <v>0</v>
      </c>
      <c r="H503" s="727">
        <f t="shared" si="103"/>
        <v>0</v>
      </c>
      <c r="I503" s="727">
        <f t="shared" si="103"/>
        <v>0</v>
      </c>
    </row>
    <row r="504" spans="1:9" ht="13.5" thickBot="1">
      <c r="A504" s="729"/>
      <c r="B504" s="730" t="s">
        <v>460</v>
      </c>
      <c r="C504" s="721"/>
      <c r="D504" s="721"/>
      <c r="E504" s="721"/>
      <c r="F504" s="787"/>
      <c r="G504" s="722"/>
      <c r="H504" s="722"/>
      <c r="I504" s="723"/>
    </row>
    <row r="505" spans="1:9" ht="12.75">
      <c r="A505" s="131" t="s">
        <v>461</v>
      </c>
      <c r="B505" s="483" t="s">
        <v>462</v>
      </c>
      <c r="C505" s="182">
        <v>3309</v>
      </c>
      <c r="D505" s="182">
        <f>E505+F505+G505+H505+I505</f>
        <v>674</v>
      </c>
      <c r="E505" s="182">
        <v>674</v>
      </c>
      <c r="F505" s="636"/>
      <c r="G505" s="162"/>
      <c r="H505" s="162"/>
      <c r="I505" s="162"/>
    </row>
    <row r="506" spans="1:9" ht="12.75">
      <c r="A506" s="130" t="s">
        <v>463</v>
      </c>
      <c r="B506" s="251" t="s">
        <v>457</v>
      </c>
      <c r="C506" s="177"/>
      <c r="D506" s="182"/>
      <c r="E506" s="177"/>
      <c r="F506" s="634"/>
      <c r="G506" s="155"/>
      <c r="H506" s="155"/>
      <c r="I506" s="155"/>
    </row>
    <row r="507" spans="1:9" ht="13.5" thickBot="1">
      <c r="A507" s="119"/>
      <c r="B507" s="724" t="s">
        <v>464</v>
      </c>
      <c r="C507" s="174">
        <v>800</v>
      </c>
      <c r="D507" s="198">
        <f>E507+F507+G507+H507+I507</f>
        <v>168</v>
      </c>
      <c r="E507" s="174">
        <v>168</v>
      </c>
      <c r="F507" s="632"/>
      <c r="G507" s="173"/>
      <c r="H507" s="173"/>
      <c r="I507" s="173"/>
    </row>
    <row r="508" spans="1:9" ht="13.5" thickBot="1">
      <c r="A508" s="37"/>
      <c r="B508" s="82" t="s">
        <v>33</v>
      </c>
      <c r="C508" s="204">
        <f>C509+C510+C511+C512+C513</f>
        <v>65</v>
      </c>
      <c r="D508" s="204">
        <f aca="true" t="shared" si="104" ref="D508:I508">D509+D510+D511+D512+D513</f>
        <v>65</v>
      </c>
      <c r="E508" s="204">
        <f t="shared" si="104"/>
        <v>65</v>
      </c>
      <c r="F508" s="790">
        <f t="shared" si="104"/>
        <v>0</v>
      </c>
      <c r="G508" s="164">
        <f t="shared" si="104"/>
        <v>0</v>
      </c>
      <c r="H508" s="164">
        <f t="shared" si="104"/>
        <v>0</v>
      </c>
      <c r="I508" s="164">
        <f t="shared" si="104"/>
        <v>0</v>
      </c>
    </row>
    <row r="509" spans="1:9" ht="12.75">
      <c r="A509" s="259">
        <v>1</v>
      </c>
      <c r="B509" s="477" t="s">
        <v>465</v>
      </c>
      <c r="C509" s="226">
        <v>13</v>
      </c>
      <c r="D509" s="731">
        <f>E509+F509+G509+H509+I509</f>
        <v>13</v>
      </c>
      <c r="E509" s="602">
        <v>13</v>
      </c>
      <c r="F509" s="778"/>
      <c r="G509" s="179"/>
      <c r="H509" s="179"/>
      <c r="I509" s="179"/>
    </row>
    <row r="510" spans="1:9" ht="12.75">
      <c r="A510" s="130">
        <v>2</v>
      </c>
      <c r="B510" s="299" t="s">
        <v>466</v>
      </c>
      <c r="C510" s="176">
        <v>25</v>
      </c>
      <c r="D510" s="176">
        <f>E510+F510+G510+H510+I510</f>
        <v>25</v>
      </c>
      <c r="E510" s="178">
        <v>25</v>
      </c>
      <c r="F510" s="421"/>
      <c r="G510" s="168"/>
      <c r="H510" s="168"/>
      <c r="I510" s="168"/>
    </row>
    <row r="511" spans="1:9" ht="12.75">
      <c r="A511" s="130">
        <v>3</v>
      </c>
      <c r="B511" s="299" t="s">
        <v>452</v>
      </c>
      <c r="C511" s="176">
        <v>7</v>
      </c>
      <c r="D511" s="176">
        <f>E511+F511+G511+H511+I511</f>
        <v>7</v>
      </c>
      <c r="E511" s="178">
        <v>7</v>
      </c>
      <c r="F511" s="421"/>
      <c r="G511" s="168"/>
      <c r="H511" s="168"/>
      <c r="I511" s="168"/>
    </row>
    <row r="512" spans="1:9" ht="12.75">
      <c r="A512" s="130">
        <v>4</v>
      </c>
      <c r="B512" s="299" t="s">
        <v>467</v>
      </c>
      <c r="C512" s="176">
        <v>9</v>
      </c>
      <c r="D512" s="176">
        <f>E512+F512+G512+H512+I512</f>
        <v>9</v>
      </c>
      <c r="E512" s="178">
        <v>9</v>
      </c>
      <c r="F512" s="421"/>
      <c r="G512" s="168"/>
      <c r="H512" s="168"/>
      <c r="I512" s="168"/>
    </row>
    <row r="513" spans="1:9" ht="13.5" thickBot="1">
      <c r="A513" s="119">
        <v>5</v>
      </c>
      <c r="B513" s="257" t="s">
        <v>468</v>
      </c>
      <c r="C513" s="202">
        <v>11</v>
      </c>
      <c r="D513" s="202">
        <f>E513+F513+G513+H513+I513</f>
        <v>11</v>
      </c>
      <c r="E513" s="201">
        <v>11</v>
      </c>
      <c r="F513" s="420"/>
      <c r="G513" s="205"/>
      <c r="H513" s="205"/>
      <c r="I513" s="205"/>
    </row>
    <row r="514" spans="1:9" ht="13.5" thickBot="1">
      <c r="A514" s="21"/>
      <c r="B514" s="64" t="s">
        <v>44</v>
      </c>
      <c r="C514" s="233">
        <f>C515</f>
        <v>7576</v>
      </c>
      <c r="D514" s="334">
        <f aca="true" t="shared" si="105" ref="D514:I514">D515</f>
        <v>1603</v>
      </c>
      <c r="E514" s="395">
        <f t="shared" si="105"/>
        <v>1603</v>
      </c>
      <c r="F514" s="395"/>
      <c r="G514" s="436">
        <f t="shared" si="105"/>
        <v>0</v>
      </c>
      <c r="H514" s="436">
        <f t="shared" si="105"/>
        <v>0</v>
      </c>
      <c r="I514" s="742">
        <f t="shared" si="105"/>
        <v>0</v>
      </c>
    </row>
    <row r="515" spans="1:9" ht="13.5" thickBot="1">
      <c r="A515" s="121" t="s">
        <v>10</v>
      </c>
      <c r="B515" s="16" t="s">
        <v>36</v>
      </c>
      <c r="C515" s="182">
        <f>C516+C527</f>
        <v>7576</v>
      </c>
      <c r="D515" s="325">
        <f>D516+D527</f>
        <v>1603</v>
      </c>
      <c r="E515" s="387">
        <f>E516+E527</f>
        <v>1603</v>
      </c>
      <c r="F515" s="387"/>
      <c r="G515" s="439">
        <f>G516+G527</f>
        <v>0</v>
      </c>
      <c r="H515" s="439">
        <f>H516+H527</f>
        <v>0</v>
      </c>
      <c r="I515" s="439">
        <f>I516+I527</f>
        <v>0</v>
      </c>
    </row>
    <row r="516" spans="1:9" ht="13.5" thickBot="1">
      <c r="A516" s="100"/>
      <c r="B516" s="103" t="s">
        <v>37</v>
      </c>
      <c r="C516" s="174">
        <f>C517+C522</f>
        <v>7523</v>
      </c>
      <c r="D516" s="174">
        <f aca="true" t="shared" si="106" ref="D516:I516">D517+D522</f>
        <v>1550</v>
      </c>
      <c r="E516" s="174">
        <f t="shared" si="106"/>
        <v>1550</v>
      </c>
      <c r="F516" s="632">
        <f t="shared" si="106"/>
        <v>0</v>
      </c>
      <c r="G516" s="173">
        <f t="shared" si="106"/>
        <v>0</v>
      </c>
      <c r="H516" s="173">
        <f t="shared" si="106"/>
        <v>0</v>
      </c>
      <c r="I516" s="173">
        <f t="shared" si="106"/>
        <v>0</v>
      </c>
    </row>
    <row r="517" spans="1:9" ht="13.5" thickBot="1">
      <c r="A517" s="20">
        <v>1</v>
      </c>
      <c r="B517" s="739" t="s">
        <v>469</v>
      </c>
      <c r="C517" s="719">
        <f>C519+C521</f>
        <v>3438</v>
      </c>
      <c r="D517" s="719">
        <f aca="true" t="shared" si="107" ref="D517:I517">D519+D521</f>
        <v>708</v>
      </c>
      <c r="E517" s="719">
        <f t="shared" si="107"/>
        <v>708</v>
      </c>
      <c r="F517" s="782">
        <f t="shared" si="107"/>
        <v>0</v>
      </c>
      <c r="G517" s="727">
        <f t="shared" si="107"/>
        <v>0</v>
      </c>
      <c r="H517" s="727">
        <f t="shared" si="107"/>
        <v>0</v>
      </c>
      <c r="I517" s="728">
        <f t="shared" si="107"/>
        <v>0</v>
      </c>
    </row>
    <row r="518" spans="1:9" ht="13.5" thickBot="1">
      <c r="A518" s="76"/>
      <c r="B518" s="740" t="s">
        <v>470</v>
      </c>
      <c r="C518" s="721"/>
      <c r="D518" s="321"/>
      <c r="E518" s="171"/>
      <c r="F518" s="629"/>
      <c r="G518" s="160"/>
      <c r="H518" s="160"/>
      <c r="I518" s="161"/>
    </row>
    <row r="519" spans="1:9" ht="13.5" thickBot="1">
      <c r="A519" s="259" t="s">
        <v>454</v>
      </c>
      <c r="B519" s="483" t="s">
        <v>471</v>
      </c>
      <c r="C519" s="182">
        <v>2286</v>
      </c>
      <c r="D519" s="325">
        <f>E519+F519+G519+H519+I519</f>
        <v>531</v>
      </c>
      <c r="E519" s="499">
        <v>531</v>
      </c>
      <c r="F519" s="775"/>
      <c r="G519" s="737"/>
      <c r="H519" s="737"/>
      <c r="I519" s="738"/>
    </row>
    <row r="520" spans="1:9" ht="13.5" thickBot="1">
      <c r="A520" s="119" t="s">
        <v>456</v>
      </c>
      <c r="B520" s="735" t="s">
        <v>457</v>
      </c>
      <c r="C520" s="177"/>
      <c r="D520" s="321"/>
      <c r="E520" s="171"/>
      <c r="F520" s="629"/>
      <c r="G520" s="160"/>
      <c r="H520" s="160"/>
      <c r="I520" s="437"/>
    </row>
    <row r="521" spans="1:9" ht="13.5" thickBot="1">
      <c r="A521" s="259"/>
      <c r="B521" s="736" t="s">
        <v>472</v>
      </c>
      <c r="C521" s="174">
        <v>1152</v>
      </c>
      <c r="D521" s="320">
        <f>E521+F521+G521+H521+I521</f>
        <v>177</v>
      </c>
      <c r="E521" s="222">
        <v>177</v>
      </c>
      <c r="F521" s="776"/>
      <c r="G521" s="159"/>
      <c r="H521" s="159"/>
      <c r="I521" s="741"/>
    </row>
    <row r="522" spans="1:9" s="88" customFormat="1" ht="12.75">
      <c r="A522" s="130">
        <v>2</v>
      </c>
      <c r="B522" s="726" t="s">
        <v>473</v>
      </c>
      <c r="C522" s="177">
        <f>C524+C526</f>
        <v>4085</v>
      </c>
      <c r="D522" s="177">
        <f aca="true" t="shared" si="108" ref="D522:I522">D524+D526</f>
        <v>842</v>
      </c>
      <c r="E522" s="177">
        <f t="shared" si="108"/>
        <v>842</v>
      </c>
      <c r="F522" s="634">
        <f t="shared" si="108"/>
        <v>0</v>
      </c>
      <c r="G522" s="155">
        <f t="shared" si="108"/>
        <v>0</v>
      </c>
      <c r="H522" s="155">
        <f t="shared" si="108"/>
        <v>0</v>
      </c>
      <c r="I522" s="155">
        <f t="shared" si="108"/>
        <v>0</v>
      </c>
    </row>
    <row r="523" spans="1:9" s="88" customFormat="1" ht="13.5" thickBot="1">
      <c r="A523" s="130"/>
      <c r="B523" s="730" t="s">
        <v>474</v>
      </c>
      <c r="C523" s="177"/>
      <c r="D523" s="177"/>
      <c r="E523" s="177"/>
      <c r="F523" s="634"/>
      <c r="G523" s="155"/>
      <c r="H523" s="155"/>
      <c r="I523" s="155"/>
    </row>
    <row r="524" spans="1:9" s="88" customFormat="1" ht="12.75">
      <c r="A524" s="130" t="s">
        <v>461</v>
      </c>
      <c r="B524" s="483" t="s">
        <v>475</v>
      </c>
      <c r="C524" s="177">
        <v>3162</v>
      </c>
      <c r="D524" s="177">
        <f>E524+F524+G524+H524+I524</f>
        <v>674</v>
      </c>
      <c r="E524" s="177">
        <v>674</v>
      </c>
      <c r="F524" s="634"/>
      <c r="G524" s="155"/>
      <c r="H524" s="155"/>
      <c r="I524" s="155"/>
    </row>
    <row r="525" spans="1:9" s="88" customFormat="1" ht="12.75">
      <c r="A525" s="130" t="s">
        <v>463</v>
      </c>
      <c r="B525" s="251" t="s">
        <v>457</v>
      </c>
      <c r="C525" s="177"/>
      <c r="D525" s="177"/>
      <c r="E525" s="177"/>
      <c r="F525" s="634"/>
      <c r="G525" s="155"/>
      <c r="H525" s="155"/>
      <c r="I525" s="155"/>
    </row>
    <row r="526" spans="1:9" s="88" customFormat="1" ht="13.5" thickBot="1">
      <c r="A526" s="119"/>
      <c r="B526" s="724" t="s">
        <v>476</v>
      </c>
      <c r="C526" s="174">
        <v>923</v>
      </c>
      <c r="D526" s="174">
        <f>E526+F526+G526+H526+I526</f>
        <v>168</v>
      </c>
      <c r="E526" s="174">
        <v>168</v>
      </c>
      <c r="F526" s="632"/>
      <c r="G526" s="173"/>
      <c r="H526" s="173"/>
      <c r="I526" s="173"/>
    </row>
    <row r="527" spans="1:9" ht="13.5" thickBot="1">
      <c r="A527" s="37"/>
      <c r="B527" s="82" t="s">
        <v>33</v>
      </c>
      <c r="C527" s="204">
        <f>E527+F527+G527+H527+I527</f>
        <v>53</v>
      </c>
      <c r="D527" s="322">
        <f>E527+F527+G527+H527+I527</f>
        <v>53</v>
      </c>
      <c r="E527" s="204">
        <f>E528+E529</f>
        <v>53</v>
      </c>
      <c r="F527" s="777">
        <f>F528</f>
        <v>0</v>
      </c>
      <c r="G527" s="206">
        <f>G528</f>
        <v>0</v>
      </c>
      <c r="H527" s="206">
        <f>H528</f>
        <v>0</v>
      </c>
      <c r="I527" s="207">
        <f>I528</f>
        <v>0</v>
      </c>
    </row>
    <row r="528" spans="1:9" ht="12.75">
      <c r="A528" s="45">
        <v>1</v>
      </c>
      <c r="B528" s="56" t="s">
        <v>477</v>
      </c>
      <c r="C528" s="172">
        <v>28</v>
      </c>
      <c r="D528" s="172">
        <f>E528+F528+G528+H528+I528</f>
        <v>28</v>
      </c>
      <c r="E528" s="226">
        <v>28</v>
      </c>
      <c r="F528" s="778"/>
      <c r="G528" s="179"/>
      <c r="H528" s="179"/>
      <c r="I528" s="180"/>
    </row>
    <row r="529" spans="1:9" ht="13.5" thickBot="1">
      <c r="A529" s="119">
        <v>2</v>
      </c>
      <c r="B529" s="134" t="s">
        <v>478</v>
      </c>
      <c r="C529" s="176">
        <v>25</v>
      </c>
      <c r="D529" s="172">
        <f>E529+F529+G529+H529+I529</f>
        <v>25</v>
      </c>
      <c r="E529" s="202">
        <v>25</v>
      </c>
      <c r="F529" s="779"/>
      <c r="G529" s="205"/>
      <c r="H529" s="205"/>
      <c r="I529" s="205"/>
    </row>
    <row r="530" spans="1:9" ht="13.5" thickBot="1">
      <c r="A530" s="21"/>
      <c r="B530" s="64" t="s">
        <v>75</v>
      </c>
      <c r="C530" s="396">
        <f>E530+F530+G530+H530+I530</f>
        <v>13</v>
      </c>
      <c r="D530" s="734">
        <f>E530+F530+G530+H530+I530</f>
        <v>13</v>
      </c>
      <c r="E530" s="233">
        <f>E531</f>
        <v>13</v>
      </c>
      <c r="F530" s="780"/>
      <c r="G530" s="208"/>
      <c r="H530" s="208"/>
      <c r="I530" s="209"/>
    </row>
    <row r="531" spans="1:9" ht="13.5" thickBot="1">
      <c r="A531" s="15"/>
      <c r="B531" s="99" t="s">
        <v>33</v>
      </c>
      <c r="C531" s="200">
        <f>C532+C533</f>
        <v>13</v>
      </c>
      <c r="D531" s="200">
        <f aca="true" t="shared" si="109" ref="D531:I531">D532+D533</f>
        <v>13</v>
      </c>
      <c r="E531" s="200">
        <f t="shared" si="109"/>
        <v>13</v>
      </c>
      <c r="F531" s="643">
        <f t="shared" si="109"/>
        <v>0</v>
      </c>
      <c r="G531" s="156">
        <f t="shared" si="109"/>
        <v>0</v>
      </c>
      <c r="H531" s="156">
        <f t="shared" si="109"/>
        <v>0</v>
      </c>
      <c r="I531" s="156">
        <f t="shared" si="109"/>
        <v>0</v>
      </c>
    </row>
    <row r="532" spans="1:9" ht="12.75">
      <c r="A532" s="110">
        <v>1</v>
      </c>
      <c r="B532" s="123" t="s">
        <v>451</v>
      </c>
      <c r="C532" s="202">
        <v>9</v>
      </c>
      <c r="D532" s="230">
        <f>E532+F532+G532+H532+I532</f>
        <v>9</v>
      </c>
      <c r="E532" s="226">
        <v>9</v>
      </c>
      <c r="F532" s="778"/>
      <c r="G532" s="179"/>
      <c r="H532" s="179"/>
      <c r="I532" s="180"/>
    </row>
    <row r="533" spans="1:9" s="88" customFormat="1" ht="12.75">
      <c r="A533" s="130">
        <v>2</v>
      </c>
      <c r="B533" s="299" t="s">
        <v>479</v>
      </c>
      <c r="C533" s="176">
        <v>4</v>
      </c>
      <c r="D533" s="230">
        <f>E533+F533+G533+H533+I533</f>
        <v>4</v>
      </c>
      <c r="E533" s="176">
        <v>4</v>
      </c>
      <c r="F533" s="781"/>
      <c r="G533" s="168"/>
      <c r="H533" s="168"/>
      <c r="I533" s="168"/>
    </row>
    <row r="534" spans="1:9" ht="13.5" thickBot="1">
      <c r="A534" s="17"/>
      <c r="B534" s="732" t="s">
        <v>480</v>
      </c>
      <c r="C534" s="733">
        <f>C535+C538</f>
        <v>100</v>
      </c>
      <c r="D534" s="733">
        <f aca="true" t="shared" si="110" ref="D534:I534">D535+D538</f>
        <v>100</v>
      </c>
      <c r="E534" s="733">
        <f t="shared" si="110"/>
        <v>100</v>
      </c>
      <c r="F534" s="783">
        <f t="shared" si="110"/>
        <v>0</v>
      </c>
      <c r="G534" s="745">
        <f t="shared" si="110"/>
        <v>0</v>
      </c>
      <c r="H534" s="745">
        <f t="shared" si="110"/>
        <v>0</v>
      </c>
      <c r="I534" s="745">
        <f t="shared" si="110"/>
        <v>0</v>
      </c>
    </row>
    <row r="535" spans="1:9" s="4" customFormat="1" ht="12.75">
      <c r="A535" s="309"/>
      <c r="B535" s="103" t="s">
        <v>37</v>
      </c>
      <c r="C535" s="177">
        <f>C537</f>
        <v>60</v>
      </c>
      <c r="D535" s="177">
        <f aca="true" t="shared" si="111" ref="D535:I535">D537</f>
        <v>60</v>
      </c>
      <c r="E535" s="177">
        <f t="shared" si="111"/>
        <v>60</v>
      </c>
      <c r="F535" s="634">
        <f t="shared" si="111"/>
        <v>0</v>
      </c>
      <c r="G535" s="155">
        <f t="shared" si="111"/>
        <v>0</v>
      </c>
      <c r="H535" s="155">
        <f t="shared" si="111"/>
        <v>0</v>
      </c>
      <c r="I535" s="155">
        <f t="shared" si="111"/>
        <v>0</v>
      </c>
    </row>
    <row r="536" spans="1:9" s="4" customFormat="1" ht="12.75">
      <c r="A536" s="29">
        <v>1</v>
      </c>
      <c r="B536" s="251" t="s">
        <v>481</v>
      </c>
      <c r="C536" s="185"/>
      <c r="D536" s="327"/>
      <c r="E536" s="177"/>
      <c r="F536" s="634"/>
      <c r="G536" s="155"/>
      <c r="H536" s="155"/>
      <c r="I536" s="155"/>
    </row>
    <row r="537" spans="1:9" s="4" customFormat="1" ht="13.5" thickBot="1">
      <c r="A537" s="29"/>
      <c r="B537" s="258" t="s">
        <v>443</v>
      </c>
      <c r="C537" s="187">
        <v>60</v>
      </c>
      <c r="D537" s="174">
        <f>E537+F537+G537+H537+I537</f>
        <v>60</v>
      </c>
      <c r="E537" s="174">
        <v>60</v>
      </c>
      <c r="F537" s="632"/>
      <c r="G537" s="173"/>
      <c r="H537" s="173"/>
      <c r="I537" s="173"/>
    </row>
    <row r="538" spans="1:9" s="4" customFormat="1" ht="13.5" thickBot="1">
      <c r="A538" s="63"/>
      <c r="B538" s="744" t="s">
        <v>33</v>
      </c>
      <c r="C538" s="171">
        <f>C539</f>
        <v>40</v>
      </c>
      <c r="D538" s="171">
        <f aca="true" t="shared" si="112" ref="D538:I538">D539</f>
        <v>40</v>
      </c>
      <c r="E538" s="171">
        <f t="shared" si="112"/>
        <v>40</v>
      </c>
      <c r="F538" s="629">
        <f t="shared" si="112"/>
        <v>0</v>
      </c>
      <c r="G538" s="160">
        <f t="shared" si="112"/>
        <v>0</v>
      </c>
      <c r="H538" s="160">
        <f t="shared" si="112"/>
        <v>0</v>
      </c>
      <c r="I538" s="160">
        <f t="shared" si="112"/>
        <v>0</v>
      </c>
    </row>
    <row r="539" spans="1:9" s="4" customFormat="1" ht="13.5" thickBot="1">
      <c r="A539" s="131">
        <v>1</v>
      </c>
      <c r="B539" s="518" t="s">
        <v>77</v>
      </c>
      <c r="C539" s="182">
        <v>40</v>
      </c>
      <c r="D539" s="182">
        <f>E539+F539+G539+H539+I539</f>
        <v>40</v>
      </c>
      <c r="E539" s="182">
        <v>40</v>
      </c>
      <c r="F539" s="402"/>
      <c r="G539" s="162"/>
      <c r="H539" s="162"/>
      <c r="I539" s="162"/>
    </row>
    <row r="540" spans="1:9" ht="13.5" thickBot="1">
      <c r="A540" s="25"/>
      <c r="B540" s="64" t="s">
        <v>482</v>
      </c>
      <c r="C540" s="566">
        <f>C541</f>
        <v>12</v>
      </c>
      <c r="D540" s="566">
        <f>D541</f>
        <v>12</v>
      </c>
      <c r="E540" s="566">
        <f>E541</f>
        <v>12</v>
      </c>
      <c r="F540" s="768">
        <f>F541</f>
        <v>0</v>
      </c>
      <c r="G540" s="566"/>
      <c r="H540" s="566"/>
      <c r="I540" s="566"/>
    </row>
    <row r="541" spans="1:9" ht="13.5" thickBot="1">
      <c r="A541" s="44"/>
      <c r="B541" s="82" t="s">
        <v>33</v>
      </c>
      <c r="C541" s="543">
        <f>C542+C543</f>
        <v>12</v>
      </c>
      <c r="D541" s="543">
        <f>D542+D543</f>
        <v>12</v>
      </c>
      <c r="E541" s="543">
        <f>E542+E543</f>
        <v>12</v>
      </c>
      <c r="F541" s="769">
        <f>F542+F543</f>
        <v>0</v>
      </c>
      <c r="G541" s="543"/>
      <c r="H541" s="543"/>
      <c r="I541" s="543"/>
    </row>
    <row r="542" spans="1:9" ht="12.75">
      <c r="A542" s="131">
        <v>1</v>
      </c>
      <c r="B542" s="139" t="s">
        <v>483</v>
      </c>
      <c r="C542" s="571">
        <v>6</v>
      </c>
      <c r="D542" s="181">
        <f>E542+F542+G542+H542+I542</f>
        <v>6</v>
      </c>
      <c r="E542" s="198">
        <v>6</v>
      </c>
      <c r="F542" s="770"/>
      <c r="G542" s="310"/>
      <c r="H542" s="311"/>
      <c r="I542" s="453"/>
    </row>
    <row r="543" spans="1:9" ht="13.5" thickBot="1">
      <c r="A543" s="746">
        <v>2</v>
      </c>
      <c r="B543" s="142" t="s">
        <v>77</v>
      </c>
      <c r="C543" s="177">
        <v>6</v>
      </c>
      <c r="D543" s="181">
        <f>E543+F543+G543+H543+I543</f>
        <v>6</v>
      </c>
      <c r="E543" s="177">
        <v>6</v>
      </c>
      <c r="F543" s="767"/>
      <c r="G543" s="195"/>
      <c r="H543" s="312"/>
      <c r="I543" s="312"/>
    </row>
    <row r="544" spans="1:9" ht="13.5" thickBot="1">
      <c r="A544" s="25"/>
      <c r="B544" s="64" t="s">
        <v>68</v>
      </c>
      <c r="C544" s="747">
        <f>C545</f>
        <v>61</v>
      </c>
      <c r="D544" s="747">
        <f aca="true" t="shared" si="113" ref="D544:I544">D545</f>
        <v>61</v>
      </c>
      <c r="E544" s="747">
        <f t="shared" si="113"/>
        <v>61</v>
      </c>
      <c r="F544" s="771">
        <f t="shared" si="113"/>
        <v>0</v>
      </c>
      <c r="G544" s="750">
        <f t="shared" si="113"/>
        <v>0</v>
      </c>
      <c r="H544" s="750">
        <f t="shared" si="113"/>
        <v>0</v>
      </c>
      <c r="I544" s="750">
        <f t="shared" si="113"/>
        <v>0</v>
      </c>
    </row>
    <row r="545" spans="1:9" ht="13.5" thickBot="1">
      <c r="A545" s="44"/>
      <c r="B545" s="82" t="s">
        <v>33</v>
      </c>
      <c r="C545" s="540">
        <f>C546+C547</f>
        <v>61</v>
      </c>
      <c r="D545" s="540">
        <f aca="true" t="shared" si="114" ref="D545:I545">D546+D547</f>
        <v>61</v>
      </c>
      <c r="E545" s="540">
        <f t="shared" si="114"/>
        <v>61</v>
      </c>
      <c r="F545" s="772">
        <f t="shared" si="114"/>
        <v>0</v>
      </c>
      <c r="G545" s="751">
        <f t="shared" si="114"/>
        <v>0</v>
      </c>
      <c r="H545" s="751">
        <f t="shared" si="114"/>
        <v>0</v>
      </c>
      <c r="I545" s="751">
        <f t="shared" si="114"/>
        <v>0</v>
      </c>
    </row>
    <row r="546" spans="1:9" ht="12.75">
      <c r="A546" s="259">
        <v>1</v>
      </c>
      <c r="B546" s="142" t="s">
        <v>77</v>
      </c>
      <c r="C546" s="540">
        <v>40</v>
      </c>
      <c r="D546" s="187">
        <f>E546+F546+G546+H546+I546</f>
        <v>40</v>
      </c>
      <c r="E546" s="174">
        <v>40</v>
      </c>
      <c r="F546" s="766"/>
      <c r="G546" s="196"/>
      <c r="H546" s="196"/>
      <c r="I546" s="196"/>
    </row>
    <row r="547" spans="1:9" ht="13.5" thickBot="1">
      <c r="A547" s="746">
        <v>2</v>
      </c>
      <c r="B547" s="43" t="s">
        <v>484</v>
      </c>
      <c r="C547" s="749">
        <v>21</v>
      </c>
      <c r="D547" s="177">
        <f>E547+F547+G547+H547+I547</f>
        <v>21</v>
      </c>
      <c r="E547" s="177">
        <v>21</v>
      </c>
      <c r="F547" s="767"/>
      <c r="G547" s="195"/>
      <c r="H547" s="312"/>
      <c r="I547" s="312"/>
    </row>
    <row r="548" spans="1:9" ht="13.5" thickBot="1">
      <c r="A548" s="287"/>
      <c r="B548" s="64" t="s">
        <v>485</v>
      </c>
      <c r="C548" s="566">
        <f>E548+F548+G548+H548+I548</f>
        <v>40</v>
      </c>
      <c r="D548" s="748">
        <f>E548+F548+G548+H548+I548</f>
        <v>40</v>
      </c>
      <c r="E548" s="743">
        <f aca="true" t="shared" si="115" ref="E548:I549">E549</f>
        <v>40</v>
      </c>
      <c r="F548" s="765">
        <f t="shared" si="115"/>
        <v>0</v>
      </c>
      <c r="G548" s="704">
        <f t="shared" si="115"/>
        <v>0</v>
      </c>
      <c r="H548" s="704">
        <f t="shared" si="115"/>
        <v>0</v>
      </c>
      <c r="I548" s="704">
        <f t="shared" si="115"/>
        <v>0</v>
      </c>
    </row>
    <row r="549" spans="1:9" ht="13.5" thickBot="1">
      <c r="A549" s="65"/>
      <c r="B549" s="99" t="s">
        <v>33</v>
      </c>
      <c r="C549" s="540">
        <f>C550</f>
        <v>40</v>
      </c>
      <c r="D549" s="540">
        <f>D550</f>
        <v>40</v>
      </c>
      <c r="E549" s="540">
        <f t="shared" si="115"/>
        <v>40</v>
      </c>
      <c r="F549" s="772">
        <f t="shared" si="115"/>
        <v>0</v>
      </c>
      <c r="G549" s="751">
        <f t="shared" si="115"/>
        <v>0</v>
      </c>
      <c r="H549" s="751">
        <f t="shared" si="115"/>
        <v>0</v>
      </c>
      <c r="I549" s="751">
        <f t="shared" si="115"/>
        <v>0</v>
      </c>
    </row>
    <row r="550" spans="1:9" ht="13.5" thickBot="1">
      <c r="A550" s="131">
        <v>1</v>
      </c>
      <c r="B550" s="139" t="s">
        <v>77</v>
      </c>
      <c r="C550" s="540">
        <v>40</v>
      </c>
      <c r="D550" s="187">
        <f>E550+F550+G550+H550+I550</f>
        <v>40</v>
      </c>
      <c r="E550" s="197">
        <v>40</v>
      </c>
      <c r="F550" s="766"/>
      <c r="G550" s="197"/>
      <c r="H550" s="196"/>
      <c r="I550" s="196"/>
    </row>
    <row r="551" spans="1:9" ht="13.5" thickBot="1">
      <c r="A551" s="287"/>
      <c r="B551" s="64" t="s">
        <v>76</v>
      </c>
      <c r="C551" s="566">
        <f>C552</f>
        <v>50</v>
      </c>
      <c r="D551" s="566">
        <f aca="true" t="shared" si="116" ref="D551:I551">D552</f>
        <v>50</v>
      </c>
      <c r="E551" s="566">
        <f t="shared" si="116"/>
        <v>50</v>
      </c>
      <c r="F551" s="768">
        <f t="shared" si="116"/>
        <v>0</v>
      </c>
      <c r="G551" s="752">
        <f t="shared" si="116"/>
        <v>0</v>
      </c>
      <c r="H551" s="752">
        <f t="shared" si="116"/>
        <v>0</v>
      </c>
      <c r="I551" s="752">
        <f t="shared" si="116"/>
        <v>0</v>
      </c>
    </row>
    <row r="552" spans="1:9" ht="13.5" thickBot="1">
      <c r="A552" s="65"/>
      <c r="B552" s="99" t="s">
        <v>33</v>
      </c>
      <c r="C552" s="540">
        <f>C553</f>
        <v>50</v>
      </c>
      <c r="D552" s="540">
        <f aca="true" t="shared" si="117" ref="D552:I552">D553</f>
        <v>50</v>
      </c>
      <c r="E552" s="540">
        <f t="shared" si="117"/>
        <v>50</v>
      </c>
      <c r="F552" s="772">
        <f t="shared" si="117"/>
        <v>0</v>
      </c>
      <c r="G552" s="751">
        <f t="shared" si="117"/>
        <v>0</v>
      </c>
      <c r="H552" s="751">
        <f t="shared" si="117"/>
        <v>0</v>
      </c>
      <c r="I552" s="751">
        <f t="shared" si="117"/>
        <v>0</v>
      </c>
    </row>
    <row r="553" spans="1:9" ht="13.5" thickBot="1">
      <c r="A553" s="259">
        <v>1</v>
      </c>
      <c r="B553" s="56" t="s">
        <v>486</v>
      </c>
      <c r="C553" s="571">
        <v>50</v>
      </c>
      <c r="D553" s="187">
        <f>E553+F553+G553+H553+I553</f>
        <v>50</v>
      </c>
      <c r="E553" s="197">
        <v>50</v>
      </c>
      <c r="F553" s="766"/>
      <c r="G553" s="196"/>
      <c r="H553" s="196"/>
      <c r="I553" s="196"/>
    </row>
    <row r="554" spans="1:9" s="88" customFormat="1" ht="13.5" thickBot="1">
      <c r="A554" s="287"/>
      <c r="B554" s="64" t="s">
        <v>42</v>
      </c>
      <c r="C554" s="756">
        <f>C555</f>
        <v>298</v>
      </c>
      <c r="D554" s="756">
        <f aca="true" t="shared" si="118" ref="D554:I554">D555</f>
        <v>298</v>
      </c>
      <c r="E554" s="756">
        <f t="shared" si="118"/>
        <v>298</v>
      </c>
      <c r="F554" s="773">
        <f t="shared" si="118"/>
        <v>0</v>
      </c>
      <c r="G554" s="757">
        <f t="shared" si="118"/>
        <v>0</v>
      </c>
      <c r="H554" s="757">
        <f t="shared" si="118"/>
        <v>0</v>
      </c>
      <c r="I554" s="757">
        <f t="shared" si="118"/>
        <v>0</v>
      </c>
    </row>
    <row r="555" spans="1:9" s="88" customFormat="1" ht="12.75">
      <c r="A555" s="309"/>
      <c r="B555" s="103" t="s">
        <v>37</v>
      </c>
      <c r="C555" s="177">
        <f>C556+C557</f>
        <v>298</v>
      </c>
      <c r="D555" s="177">
        <f aca="true" t="shared" si="119" ref="D555:I555">D556+D557</f>
        <v>298</v>
      </c>
      <c r="E555" s="177">
        <f t="shared" si="119"/>
        <v>298</v>
      </c>
      <c r="F555" s="634">
        <f t="shared" si="119"/>
        <v>0</v>
      </c>
      <c r="G555" s="155">
        <f t="shared" si="119"/>
        <v>0</v>
      </c>
      <c r="H555" s="155">
        <f t="shared" si="119"/>
        <v>0</v>
      </c>
      <c r="I555" s="155">
        <f t="shared" si="119"/>
        <v>0</v>
      </c>
    </row>
    <row r="556" spans="1:9" s="88" customFormat="1" ht="12.75">
      <c r="A556" s="130">
        <v>1</v>
      </c>
      <c r="B556" s="308" t="s">
        <v>487</v>
      </c>
      <c r="C556" s="177">
        <v>90</v>
      </c>
      <c r="D556" s="177">
        <f>E556+F556+G556+H556+I556</f>
        <v>90</v>
      </c>
      <c r="E556" s="195">
        <v>90</v>
      </c>
      <c r="F556" s="767"/>
      <c r="G556" s="312"/>
      <c r="H556" s="312"/>
      <c r="I556" s="312"/>
    </row>
    <row r="557" spans="1:9" s="88" customFormat="1" ht="13.5" thickBot="1">
      <c r="A557" s="119">
        <v>2</v>
      </c>
      <c r="B557" s="524" t="s">
        <v>488</v>
      </c>
      <c r="C557" s="174">
        <v>208</v>
      </c>
      <c r="D557" s="174">
        <f>E557+F557+G557+H557+I557</f>
        <v>208</v>
      </c>
      <c r="E557" s="197">
        <v>208</v>
      </c>
      <c r="F557" s="766"/>
      <c r="G557" s="196"/>
      <c r="H557" s="196"/>
      <c r="I557" s="196"/>
    </row>
    <row r="558" spans="1:10" s="753" customFormat="1" ht="13.5" thickBot="1">
      <c r="A558" s="287"/>
      <c r="B558" s="64" t="s">
        <v>489</v>
      </c>
      <c r="C558" s="758">
        <f>C559</f>
        <v>7</v>
      </c>
      <c r="D558" s="758">
        <f aca="true" t="shared" si="120" ref="D558:I558">D559</f>
        <v>7</v>
      </c>
      <c r="E558" s="758">
        <f t="shared" si="120"/>
        <v>7</v>
      </c>
      <c r="F558" s="774">
        <f t="shared" si="120"/>
        <v>0</v>
      </c>
      <c r="G558" s="759">
        <f t="shared" si="120"/>
        <v>0</v>
      </c>
      <c r="H558" s="759">
        <f t="shared" si="120"/>
        <v>0</v>
      </c>
      <c r="I558" s="760">
        <f t="shared" si="120"/>
        <v>0</v>
      </c>
      <c r="J558" s="754"/>
    </row>
    <row r="559" spans="1:9" s="101" customFormat="1" ht="13.5" thickBot="1">
      <c r="A559" s="65"/>
      <c r="B559" s="99" t="s">
        <v>33</v>
      </c>
      <c r="C559" s="182">
        <f>C560</f>
        <v>7</v>
      </c>
      <c r="D559" s="182">
        <f aca="true" t="shared" si="121" ref="D559:I559">D560</f>
        <v>7</v>
      </c>
      <c r="E559" s="182">
        <f t="shared" si="121"/>
        <v>7</v>
      </c>
      <c r="F559" s="636">
        <f t="shared" si="121"/>
        <v>0</v>
      </c>
      <c r="G559" s="162">
        <f t="shared" si="121"/>
        <v>0</v>
      </c>
      <c r="H559" s="162">
        <f t="shared" si="121"/>
        <v>0</v>
      </c>
      <c r="I559" s="162">
        <f t="shared" si="121"/>
        <v>0</v>
      </c>
    </row>
    <row r="560" spans="1:9" s="101" customFormat="1" ht="12.75">
      <c r="A560" s="130">
        <v>1</v>
      </c>
      <c r="B560" s="755" t="s">
        <v>490</v>
      </c>
      <c r="C560" s="177">
        <v>7</v>
      </c>
      <c r="D560" s="177">
        <f>E560+F560+G560+H560+I560</f>
        <v>7</v>
      </c>
      <c r="E560" s="177">
        <v>7</v>
      </c>
      <c r="F560" s="634"/>
      <c r="G560" s="155"/>
      <c r="H560" s="155"/>
      <c r="I560" s="155"/>
    </row>
    <row r="561" spans="1:9" ht="12.75">
      <c r="A561" s="100"/>
      <c r="B561" s="361" t="s">
        <v>33</v>
      </c>
      <c r="C561" s="540">
        <f>E561+F561+G561+H561+I561</f>
        <v>0</v>
      </c>
      <c r="D561" s="397">
        <f>E561+F561+G561+H561+I561</f>
        <v>0</v>
      </c>
      <c r="E561" s="310">
        <f>E562</f>
        <v>0</v>
      </c>
      <c r="F561" s="417">
        <f>F562</f>
        <v>0</v>
      </c>
      <c r="G561" s="311">
        <f>G562</f>
        <v>0</v>
      </c>
      <c r="H561" s="311">
        <f>H562</f>
        <v>0</v>
      </c>
      <c r="I561" s="311">
        <f>I562</f>
        <v>0</v>
      </c>
    </row>
    <row r="562" spans="1:9" ht="13.5" thickBot="1">
      <c r="A562" s="119">
        <v>1</v>
      </c>
      <c r="B562" s="134" t="s">
        <v>60</v>
      </c>
      <c r="C562" s="571"/>
      <c r="D562" s="187"/>
      <c r="E562" s="197"/>
      <c r="F562" s="572"/>
      <c r="G562" s="196"/>
      <c r="H562" s="196"/>
      <c r="I562" s="573"/>
    </row>
    <row r="563" spans="1:9" ht="13.5" thickBot="1">
      <c r="A563" s="25"/>
      <c r="B563" s="98" t="s">
        <v>78</v>
      </c>
      <c r="C563" s="764">
        <f>C564</f>
        <v>31</v>
      </c>
      <c r="D563" s="234">
        <f aca="true" t="shared" si="122" ref="D563:I563">D564</f>
        <v>31</v>
      </c>
      <c r="E563" s="234">
        <f t="shared" si="122"/>
        <v>31</v>
      </c>
      <c r="F563" s="210">
        <f t="shared" si="122"/>
        <v>0</v>
      </c>
      <c r="G563" s="210">
        <f t="shared" si="122"/>
        <v>0</v>
      </c>
      <c r="H563" s="210">
        <f t="shared" si="122"/>
        <v>0</v>
      </c>
      <c r="I563" s="317">
        <f t="shared" si="122"/>
        <v>0</v>
      </c>
    </row>
    <row r="564" spans="1:9" ht="12.75">
      <c r="A564" s="100"/>
      <c r="B564" s="361" t="s">
        <v>33</v>
      </c>
      <c r="C564" s="182">
        <f>C565+C566</f>
        <v>31</v>
      </c>
      <c r="D564" s="182">
        <f aca="true" t="shared" si="123" ref="D564:I564">D565+D566</f>
        <v>31</v>
      </c>
      <c r="E564" s="182">
        <f t="shared" si="123"/>
        <v>31</v>
      </c>
      <c r="F564" s="162">
        <f t="shared" si="123"/>
        <v>0</v>
      </c>
      <c r="G564" s="162">
        <f t="shared" si="123"/>
        <v>0</v>
      </c>
      <c r="H564" s="162">
        <f t="shared" si="123"/>
        <v>0</v>
      </c>
      <c r="I564" s="162">
        <f t="shared" si="123"/>
        <v>0</v>
      </c>
    </row>
    <row r="565" spans="1:9" ht="12.75">
      <c r="A565" s="130">
        <v>1</v>
      </c>
      <c r="B565" s="308" t="s">
        <v>491</v>
      </c>
      <c r="C565" s="177">
        <v>4</v>
      </c>
      <c r="D565" s="177">
        <f>E565+F565+G565+H565+I565</f>
        <v>4</v>
      </c>
      <c r="E565" s="195">
        <v>4</v>
      </c>
      <c r="F565" s="410"/>
      <c r="G565" s="312"/>
      <c r="H565" s="312"/>
      <c r="I565" s="312"/>
    </row>
    <row r="566" spans="1:9" ht="12.75">
      <c r="A566" s="130">
        <v>2</v>
      </c>
      <c r="B566" s="308" t="s">
        <v>492</v>
      </c>
      <c r="C566" s="177">
        <v>27</v>
      </c>
      <c r="D566" s="177">
        <f>E566+F566+G566+H566+I566</f>
        <v>27</v>
      </c>
      <c r="E566" s="195">
        <v>27</v>
      </c>
      <c r="F566" s="410"/>
      <c r="G566" s="312"/>
      <c r="H566" s="312"/>
      <c r="I566" s="312"/>
    </row>
    <row r="567" spans="1:12" ht="13.5" thickBot="1">
      <c r="A567" s="581" t="s">
        <v>51</v>
      </c>
      <c r="B567" s="582" t="s">
        <v>570</v>
      </c>
      <c r="C567" s="761">
        <f>C568</f>
        <v>0</v>
      </c>
      <c r="D567" s="762">
        <f aca="true" t="shared" si="124" ref="D567:I567">D568</f>
        <v>295</v>
      </c>
      <c r="E567" s="762">
        <f t="shared" si="124"/>
        <v>295</v>
      </c>
      <c r="F567" s="763">
        <f t="shared" si="124"/>
        <v>0</v>
      </c>
      <c r="G567" s="761">
        <f t="shared" si="124"/>
        <v>0</v>
      </c>
      <c r="H567" s="761">
        <f t="shared" si="124"/>
        <v>0</v>
      </c>
      <c r="I567" s="761">
        <f t="shared" si="124"/>
        <v>0</v>
      </c>
      <c r="J567" s="520"/>
      <c r="K567" s="520"/>
      <c r="L567" s="520"/>
    </row>
    <row r="568" spans="1:9" ht="13.5" thickBot="1">
      <c r="A568" s="94"/>
      <c r="B568" s="104" t="s">
        <v>65</v>
      </c>
      <c r="C568" s="576">
        <f>C569</f>
        <v>0</v>
      </c>
      <c r="D568" s="574">
        <f aca="true" t="shared" si="125" ref="D568:I568">D569</f>
        <v>295</v>
      </c>
      <c r="E568" s="574">
        <f t="shared" si="125"/>
        <v>295</v>
      </c>
      <c r="F568" s="575">
        <f t="shared" si="125"/>
        <v>0</v>
      </c>
      <c r="G568" s="576">
        <f t="shared" si="125"/>
        <v>0</v>
      </c>
      <c r="H568" s="576">
        <f t="shared" si="125"/>
        <v>0</v>
      </c>
      <c r="I568" s="576">
        <f t="shared" si="125"/>
        <v>0</v>
      </c>
    </row>
    <row r="569" spans="1:9" ht="13.5" thickBot="1">
      <c r="A569" s="90" t="s">
        <v>10</v>
      </c>
      <c r="B569" s="100" t="s">
        <v>28</v>
      </c>
      <c r="C569" s="569">
        <f>C570</f>
        <v>0</v>
      </c>
      <c r="D569" s="567">
        <f aca="true" t="shared" si="126" ref="D569:I569">D570</f>
        <v>295</v>
      </c>
      <c r="E569" s="567">
        <f t="shared" si="126"/>
        <v>295</v>
      </c>
      <c r="F569" s="570">
        <f t="shared" si="126"/>
        <v>0</v>
      </c>
      <c r="G569" s="569">
        <f t="shared" si="126"/>
        <v>0</v>
      </c>
      <c r="H569" s="569">
        <f t="shared" si="126"/>
        <v>0</v>
      </c>
      <c r="I569" s="569">
        <f t="shared" si="126"/>
        <v>0</v>
      </c>
    </row>
    <row r="570" spans="1:9" ht="12.75">
      <c r="A570" s="294"/>
      <c r="B570" s="275" t="s">
        <v>38</v>
      </c>
      <c r="C570" s="569">
        <f>C572</f>
        <v>0</v>
      </c>
      <c r="D570" s="567">
        <f aca="true" t="shared" si="127" ref="D570:I570">D572</f>
        <v>295</v>
      </c>
      <c r="E570" s="567">
        <f t="shared" si="127"/>
        <v>295</v>
      </c>
      <c r="F570" s="570">
        <f t="shared" si="127"/>
        <v>0</v>
      </c>
      <c r="G570" s="569">
        <f t="shared" si="127"/>
        <v>0</v>
      </c>
      <c r="H570" s="569">
        <f t="shared" si="127"/>
        <v>0</v>
      </c>
      <c r="I570" s="569">
        <f t="shared" si="127"/>
        <v>0</v>
      </c>
    </row>
    <row r="571" spans="1:9" ht="12.75">
      <c r="A571" s="132">
        <v>1</v>
      </c>
      <c r="B571" s="134" t="s">
        <v>227</v>
      </c>
      <c r="C571" s="567"/>
      <c r="D571" s="441"/>
      <c r="E571" s="442"/>
      <c r="F571" s="443"/>
      <c r="G571" s="444"/>
      <c r="H571" s="444"/>
      <c r="I571" s="444"/>
    </row>
    <row r="572" spans="1:9" ht="13.5" thickBot="1">
      <c r="A572" s="133"/>
      <c r="B572" s="139" t="s">
        <v>228</v>
      </c>
      <c r="C572" s="568"/>
      <c r="D572" s="441">
        <f>E572+F572+G572+H572+I572</f>
        <v>295</v>
      </c>
      <c r="E572" s="442">
        <v>295</v>
      </c>
      <c r="F572" s="443"/>
      <c r="G572" s="444"/>
      <c r="H572" s="444"/>
      <c r="I572" s="444">
        <v>0</v>
      </c>
    </row>
    <row r="573" spans="1:9" ht="13.5" thickBot="1">
      <c r="A573" s="67" t="s">
        <v>70</v>
      </c>
      <c r="B573" s="68" t="s">
        <v>572</v>
      </c>
      <c r="C573" s="472">
        <f>D573</f>
        <v>11245</v>
      </c>
      <c r="D573" s="330">
        <f aca="true" t="shared" si="128" ref="D573:I573">D574+D575+D576</f>
        <v>11245</v>
      </c>
      <c r="E573" s="193">
        <f t="shared" si="128"/>
        <v>9944.5</v>
      </c>
      <c r="F573" s="401">
        <f t="shared" si="128"/>
        <v>0</v>
      </c>
      <c r="G573" s="192">
        <f t="shared" si="128"/>
        <v>0</v>
      </c>
      <c r="H573" s="192">
        <f t="shared" si="128"/>
        <v>0</v>
      </c>
      <c r="I573" s="193">
        <f t="shared" si="128"/>
        <v>1300.5</v>
      </c>
    </row>
    <row r="574" spans="1:9" s="4" customFormat="1" ht="12.75">
      <c r="A574" s="9" t="s">
        <v>6</v>
      </c>
      <c r="B574" s="9" t="s">
        <v>7</v>
      </c>
      <c r="C574" s="155">
        <f>C659</f>
        <v>0</v>
      </c>
      <c r="D574" s="177">
        <f aca="true" t="shared" si="129" ref="D574:I574">D659</f>
        <v>7400</v>
      </c>
      <c r="E574" s="177">
        <f t="shared" si="129"/>
        <v>6099.5</v>
      </c>
      <c r="F574" s="155">
        <f t="shared" si="129"/>
        <v>0</v>
      </c>
      <c r="G574" s="155">
        <f t="shared" si="129"/>
        <v>0</v>
      </c>
      <c r="H574" s="155">
        <f t="shared" si="129"/>
        <v>0</v>
      </c>
      <c r="I574" s="177">
        <f t="shared" si="129"/>
        <v>1300.5</v>
      </c>
    </row>
    <row r="575" spans="1:9" s="4" customFormat="1" ht="12.75">
      <c r="A575" s="9" t="s">
        <v>8</v>
      </c>
      <c r="B575" s="9" t="s">
        <v>9</v>
      </c>
      <c r="C575" s="177">
        <f>C579</f>
        <v>30326</v>
      </c>
      <c r="D575" s="177">
        <f aca="true" t="shared" si="130" ref="D575:I575">D579</f>
        <v>1302</v>
      </c>
      <c r="E575" s="177">
        <f t="shared" si="130"/>
        <v>1302</v>
      </c>
      <c r="F575" s="155">
        <f t="shared" si="130"/>
        <v>0</v>
      </c>
      <c r="G575" s="155">
        <f t="shared" si="130"/>
        <v>0</v>
      </c>
      <c r="H575" s="155">
        <f t="shared" si="130"/>
        <v>0</v>
      </c>
      <c r="I575" s="155">
        <f t="shared" si="130"/>
        <v>0</v>
      </c>
    </row>
    <row r="576" spans="1:9" s="4" customFormat="1" ht="13.5" thickBot="1">
      <c r="A576" s="30" t="s">
        <v>10</v>
      </c>
      <c r="B576" s="9" t="s">
        <v>45</v>
      </c>
      <c r="C576" s="174">
        <f>C592</f>
        <v>181407</v>
      </c>
      <c r="D576" s="174">
        <f aca="true" t="shared" si="131" ref="D576:I576">D592</f>
        <v>2543</v>
      </c>
      <c r="E576" s="174">
        <f t="shared" si="131"/>
        <v>2543</v>
      </c>
      <c r="F576" s="173">
        <f t="shared" si="131"/>
        <v>0</v>
      </c>
      <c r="G576" s="173">
        <f t="shared" si="131"/>
        <v>0</v>
      </c>
      <c r="H576" s="173">
        <f t="shared" si="131"/>
        <v>0</v>
      </c>
      <c r="I576" s="173">
        <f t="shared" si="131"/>
        <v>0</v>
      </c>
    </row>
    <row r="577" spans="1:12" ht="13.5" thickBot="1">
      <c r="A577" s="61"/>
      <c r="B577" s="70" t="s">
        <v>32</v>
      </c>
      <c r="C577" s="170">
        <f>C579+C580</f>
        <v>211733</v>
      </c>
      <c r="D577" s="170">
        <f aca="true" t="shared" si="132" ref="D577:I577">D579+D580</f>
        <v>3845</v>
      </c>
      <c r="E577" s="170">
        <f t="shared" si="132"/>
        <v>3845</v>
      </c>
      <c r="F577" s="645">
        <f t="shared" si="132"/>
        <v>0</v>
      </c>
      <c r="G577" s="158">
        <f t="shared" si="132"/>
        <v>0</v>
      </c>
      <c r="H577" s="158">
        <f t="shared" si="132"/>
        <v>0</v>
      </c>
      <c r="I577" s="158">
        <f t="shared" si="132"/>
        <v>0</v>
      </c>
      <c r="J577" s="520"/>
      <c r="K577" s="520"/>
      <c r="L577" s="520"/>
    </row>
    <row r="578" spans="1:9" ht="12.75">
      <c r="A578" s="9" t="s">
        <v>6</v>
      </c>
      <c r="B578" s="9" t="s">
        <v>7</v>
      </c>
      <c r="C578" s="151"/>
      <c r="D578" s="324"/>
      <c r="E578" s="151"/>
      <c r="F578" s="406"/>
      <c r="G578" s="151"/>
      <c r="H578" s="124"/>
      <c r="I578" s="124"/>
    </row>
    <row r="579" spans="1:9" ht="12.75">
      <c r="A579" s="9" t="s">
        <v>8</v>
      </c>
      <c r="B579" s="9" t="s">
        <v>9</v>
      </c>
      <c r="C579" s="200">
        <f>C581</f>
        <v>30326</v>
      </c>
      <c r="D579" s="200">
        <f aca="true" t="shared" si="133" ref="D579:I579">D581</f>
        <v>1302</v>
      </c>
      <c r="E579" s="200">
        <f t="shared" si="133"/>
        <v>1302</v>
      </c>
      <c r="F579" s="643">
        <f t="shared" si="133"/>
        <v>0</v>
      </c>
      <c r="G579" s="156">
        <f t="shared" si="133"/>
        <v>0</v>
      </c>
      <c r="H579" s="156">
        <f t="shared" si="133"/>
        <v>0</v>
      </c>
      <c r="I579" s="156">
        <f t="shared" si="133"/>
        <v>0</v>
      </c>
    </row>
    <row r="580" spans="1:9" ht="13.5" thickBot="1">
      <c r="A580" s="30" t="s">
        <v>10</v>
      </c>
      <c r="B580" s="9" t="s">
        <v>45</v>
      </c>
      <c r="C580" s="149">
        <f>C592</f>
        <v>181407</v>
      </c>
      <c r="D580" s="149">
        <f aca="true" t="shared" si="134" ref="D580:I580">D592</f>
        <v>2543</v>
      </c>
      <c r="E580" s="149">
        <f t="shared" si="134"/>
        <v>2543</v>
      </c>
      <c r="F580" s="644">
        <f t="shared" si="134"/>
        <v>0</v>
      </c>
      <c r="G580" s="148">
        <f t="shared" si="134"/>
        <v>0</v>
      </c>
      <c r="H580" s="148">
        <f t="shared" si="134"/>
        <v>0</v>
      </c>
      <c r="I580" s="148">
        <f t="shared" si="134"/>
        <v>0</v>
      </c>
    </row>
    <row r="581" spans="1:9" ht="13.5" thickBot="1">
      <c r="A581" s="62" t="s">
        <v>8</v>
      </c>
      <c r="B581" s="44" t="s">
        <v>9</v>
      </c>
      <c r="C581" s="145">
        <f>C583+C584+C586+C588</f>
        <v>30326</v>
      </c>
      <c r="D581" s="145">
        <f aca="true" t="shared" si="135" ref="D581:I581">D583+D584+D586+D588</f>
        <v>1302</v>
      </c>
      <c r="E581" s="145">
        <f t="shared" si="135"/>
        <v>1302</v>
      </c>
      <c r="F581" s="641">
        <f t="shared" si="135"/>
        <v>0</v>
      </c>
      <c r="G581" s="144">
        <f t="shared" si="135"/>
        <v>0</v>
      </c>
      <c r="H581" s="144">
        <f t="shared" si="135"/>
        <v>0</v>
      </c>
      <c r="I581" s="144">
        <f t="shared" si="135"/>
        <v>0</v>
      </c>
    </row>
    <row r="582" spans="1:9" ht="12.75">
      <c r="A582" s="132">
        <v>1</v>
      </c>
      <c r="B582" s="502" t="s">
        <v>169</v>
      </c>
      <c r="C582" s="177"/>
      <c r="D582" s="185"/>
      <c r="E582" s="187"/>
      <c r="F582" s="202"/>
      <c r="G582" s="202"/>
      <c r="H582" s="202"/>
      <c r="I582" s="203"/>
    </row>
    <row r="583" spans="1:9" ht="12.75">
      <c r="A583" s="263"/>
      <c r="B583" s="501" t="s">
        <v>185</v>
      </c>
      <c r="C583" s="177">
        <v>402</v>
      </c>
      <c r="D583" s="185">
        <f>E583+F583+G583+H583+I583</f>
        <v>402</v>
      </c>
      <c r="E583" s="187">
        <v>402</v>
      </c>
      <c r="F583" s="202"/>
      <c r="G583" s="202"/>
      <c r="H583" s="202"/>
      <c r="I583" s="203"/>
    </row>
    <row r="584" spans="1:9" ht="12.75">
      <c r="A584" s="119">
        <v>2</v>
      </c>
      <c r="B584" s="526" t="s">
        <v>168</v>
      </c>
      <c r="C584" s="177">
        <v>1422</v>
      </c>
      <c r="D584" s="185">
        <f>E584+F584+G584+H584+I584</f>
        <v>300</v>
      </c>
      <c r="E584" s="177">
        <v>300</v>
      </c>
      <c r="F584" s="176"/>
      <c r="G584" s="176"/>
      <c r="H584" s="176"/>
      <c r="I584" s="176"/>
    </row>
    <row r="585" spans="1:9" ht="12.75">
      <c r="A585" s="131"/>
      <c r="B585" s="821" t="s">
        <v>186</v>
      </c>
      <c r="C585" s="177"/>
      <c r="D585" s="185"/>
      <c r="E585" s="173"/>
      <c r="F585" s="202"/>
      <c r="G585" s="202"/>
      <c r="H585" s="202"/>
      <c r="I585" s="203"/>
    </row>
    <row r="586" spans="1:9" ht="12.75">
      <c r="A586" s="45">
        <v>3</v>
      </c>
      <c r="B586" s="521" t="s">
        <v>170</v>
      </c>
      <c r="C586" s="177">
        <v>2031</v>
      </c>
      <c r="D586" s="185">
        <f>E586+F586+G586+H586+I586</f>
        <v>100</v>
      </c>
      <c r="E586" s="185">
        <v>100</v>
      </c>
      <c r="F586" s="176"/>
      <c r="G586" s="176"/>
      <c r="H586" s="176"/>
      <c r="I586" s="176"/>
    </row>
    <row r="587" spans="1:9" ht="12.75">
      <c r="A587" s="45"/>
      <c r="B587" s="523" t="s">
        <v>171</v>
      </c>
      <c r="C587" s="177"/>
      <c r="D587" s="185"/>
      <c r="E587" s="185"/>
      <c r="F587" s="176"/>
      <c r="G587" s="176"/>
      <c r="H587" s="176"/>
      <c r="I587" s="176"/>
    </row>
    <row r="588" spans="1:9" ht="12.75">
      <c r="A588" s="132">
        <v>4</v>
      </c>
      <c r="B588" s="521" t="s">
        <v>169</v>
      </c>
      <c r="C588" s="177">
        <v>26471</v>
      </c>
      <c r="D588" s="185">
        <f>E588+F588+G588+H588+I588</f>
        <v>500</v>
      </c>
      <c r="E588" s="177">
        <v>500</v>
      </c>
      <c r="F588" s="176"/>
      <c r="G588" s="176"/>
      <c r="H588" s="176"/>
      <c r="I588" s="176"/>
    </row>
    <row r="589" spans="1:9" ht="12.75">
      <c r="A589" s="263"/>
      <c r="B589" s="523" t="s">
        <v>435</v>
      </c>
      <c r="C589" s="177"/>
      <c r="D589" s="177"/>
      <c r="E589" s="177"/>
      <c r="F589" s="176"/>
      <c r="G589" s="176"/>
      <c r="H589" s="176"/>
      <c r="I589" s="176"/>
    </row>
    <row r="590" spans="1:9" ht="12.75">
      <c r="A590" s="29" t="s">
        <v>436</v>
      </c>
      <c r="B590" s="523" t="s">
        <v>437</v>
      </c>
      <c r="C590" s="177"/>
      <c r="D590" s="177"/>
      <c r="E590" s="177"/>
      <c r="F590" s="176"/>
      <c r="G590" s="176"/>
      <c r="H590" s="176"/>
      <c r="I590" s="176"/>
    </row>
    <row r="591" spans="1:9" ht="13.5" thickBot="1">
      <c r="A591" s="29"/>
      <c r="B591" s="522" t="s">
        <v>438</v>
      </c>
      <c r="C591" s="177"/>
      <c r="D591" s="177"/>
      <c r="E591" s="177"/>
      <c r="F591" s="176"/>
      <c r="G591" s="176"/>
      <c r="H591" s="176"/>
      <c r="I591" s="176"/>
    </row>
    <row r="592" spans="1:9" ht="13.5" thickBot="1">
      <c r="A592" s="60" t="s">
        <v>10</v>
      </c>
      <c r="B592" s="694" t="s">
        <v>28</v>
      </c>
      <c r="C592" s="448">
        <f aca="true" t="shared" si="136" ref="C592:I592">C593+C656</f>
        <v>181407</v>
      </c>
      <c r="D592" s="448">
        <f t="shared" si="136"/>
        <v>2543</v>
      </c>
      <c r="E592" s="448">
        <f t="shared" si="136"/>
        <v>2543</v>
      </c>
      <c r="F592" s="642">
        <f t="shared" si="136"/>
        <v>0</v>
      </c>
      <c r="G592" s="449">
        <f t="shared" si="136"/>
        <v>0</v>
      </c>
      <c r="H592" s="449">
        <f t="shared" si="136"/>
        <v>0</v>
      </c>
      <c r="I592" s="449">
        <f t="shared" si="136"/>
        <v>0</v>
      </c>
    </row>
    <row r="593" spans="1:9" ht="13.5" thickBot="1">
      <c r="A593" s="122"/>
      <c r="B593" s="457" t="s">
        <v>38</v>
      </c>
      <c r="C593" s="448">
        <f aca="true" t="shared" si="137" ref="C593:I593">C595+C597+C599+C601+C603+C605+C607+C609+C611+C613+C615+C617+C620+C623+C625+C627+C629+C631+C633+C635+C637+C640+C643+C645+C646+C648+C652+C654</f>
        <v>181404</v>
      </c>
      <c r="D593" s="448">
        <f t="shared" si="137"/>
        <v>2540</v>
      </c>
      <c r="E593" s="448">
        <f t="shared" si="137"/>
        <v>2540</v>
      </c>
      <c r="F593" s="642">
        <f t="shared" si="137"/>
        <v>0</v>
      </c>
      <c r="G593" s="449">
        <f t="shared" si="137"/>
        <v>0</v>
      </c>
      <c r="H593" s="449">
        <f t="shared" si="137"/>
        <v>0</v>
      </c>
      <c r="I593" s="449">
        <f t="shared" si="137"/>
        <v>0</v>
      </c>
    </row>
    <row r="594" spans="1:9" ht="12.75">
      <c r="A594" s="45">
        <v>1</v>
      </c>
      <c r="B594" s="43" t="s">
        <v>64</v>
      </c>
      <c r="C594" s="232"/>
      <c r="D594" s="332"/>
      <c r="E594" s="232"/>
      <c r="F594" s="172"/>
      <c r="G594" s="166"/>
      <c r="H594" s="166"/>
      <c r="I594" s="167"/>
    </row>
    <row r="595" spans="1:9" ht="12.75">
      <c r="A595" s="45"/>
      <c r="B595" s="43" t="s">
        <v>187</v>
      </c>
      <c r="C595" s="177">
        <v>4</v>
      </c>
      <c r="D595" s="327">
        <f>E595+F595+G595+H595+I595</f>
        <v>4</v>
      </c>
      <c r="E595" s="178">
        <v>4</v>
      </c>
      <c r="F595" s="176"/>
      <c r="G595" s="176"/>
      <c r="H595" s="176"/>
      <c r="I595" s="199"/>
    </row>
    <row r="596" spans="1:9" ht="12.75">
      <c r="A596" s="132">
        <v>2</v>
      </c>
      <c r="B596" s="134" t="s">
        <v>64</v>
      </c>
      <c r="C596" s="177"/>
      <c r="D596" s="327"/>
      <c r="E596" s="178"/>
      <c r="F596" s="176"/>
      <c r="G596" s="176"/>
      <c r="H596" s="176"/>
      <c r="I596" s="199"/>
    </row>
    <row r="597" spans="1:9" s="50" customFormat="1" ht="12.75">
      <c r="A597" s="133"/>
      <c r="B597" s="139" t="s">
        <v>188</v>
      </c>
      <c r="C597" s="177">
        <v>4</v>
      </c>
      <c r="D597" s="327">
        <f>E597+F597+G597+H597+I597</f>
        <v>4</v>
      </c>
      <c r="E597" s="201">
        <v>4</v>
      </c>
      <c r="F597" s="202"/>
      <c r="G597" s="202"/>
      <c r="H597" s="202"/>
      <c r="I597" s="203"/>
    </row>
    <row r="598" spans="1:9" s="50" customFormat="1" ht="12.75">
      <c r="A598" s="263">
        <v>3</v>
      </c>
      <c r="B598" s="134" t="s">
        <v>64</v>
      </c>
      <c r="C598" s="177"/>
      <c r="D598" s="327"/>
      <c r="E598" s="178"/>
      <c r="F598" s="176"/>
      <c r="G598" s="176"/>
      <c r="H598" s="176"/>
      <c r="I598" s="176"/>
    </row>
    <row r="599" spans="1:9" s="50" customFormat="1" ht="12.75">
      <c r="A599" s="133"/>
      <c r="B599" s="56" t="s">
        <v>189</v>
      </c>
      <c r="C599" s="177">
        <v>4</v>
      </c>
      <c r="D599" s="327">
        <f>E599+F599+G599+H599+I599</f>
        <v>4</v>
      </c>
      <c r="E599" s="178">
        <v>4</v>
      </c>
      <c r="F599" s="176"/>
      <c r="G599" s="176"/>
      <c r="H599" s="176"/>
      <c r="I599" s="176"/>
    </row>
    <row r="600" spans="1:9" s="50" customFormat="1" ht="12.75">
      <c r="A600" s="109">
        <v>4</v>
      </c>
      <c r="B600" s="524" t="s">
        <v>64</v>
      </c>
      <c r="C600" s="185"/>
      <c r="D600" s="327"/>
      <c r="E600" s="178"/>
      <c r="F600" s="176"/>
      <c r="G600" s="176"/>
      <c r="H600" s="176"/>
      <c r="I600" s="199"/>
    </row>
    <row r="601" spans="1:9" s="50" customFormat="1" ht="12.75">
      <c r="A601" s="30"/>
      <c r="B601" s="525" t="s">
        <v>190</v>
      </c>
      <c r="C601" s="185">
        <v>4</v>
      </c>
      <c r="D601" s="327">
        <f>E601+F601+G601+H601+I601</f>
        <v>4</v>
      </c>
      <c r="E601" s="201">
        <v>4</v>
      </c>
      <c r="F601" s="202"/>
      <c r="G601" s="202"/>
      <c r="H601" s="202"/>
      <c r="I601" s="203"/>
    </row>
    <row r="602" spans="1:9" s="50" customFormat="1" ht="12.75">
      <c r="A602" s="132">
        <v>5</v>
      </c>
      <c r="B602" s="524" t="s">
        <v>278</v>
      </c>
      <c r="C602" s="177"/>
      <c r="D602" s="327"/>
      <c r="E602" s="178"/>
      <c r="F602" s="176"/>
      <c r="G602" s="176"/>
      <c r="H602" s="176"/>
      <c r="I602" s="176"/>
    </row>
    <row r="603" spans="1:9" s="50" customFormat="1" ht="12.75">
      <c r="A603" s="133"/>
      <c r="B603" s="260" t="s">
        <v>279</v>
      </c>
      <c r="C603" s="177">
        <v>1167</v>
      </c>
      <c r="D603" s="327">
        <f>E603+F603+G603+H603+I603</f>
        <v>310</v>
      </c>
      <c r="E603" s="178">
        <v>310</v>
      </c>
      <c r="F603" s="176"/>
      <c r="G603" s="176"/>
      <c r="H603" s="176"/>
      <c r="I603" s="176"/>
    </row>
    <row r="604" spans="1:9" s="50" customFormat="1" ht="12.75">
      <c r="A604" s="132">
        <v>6</v>
      </c>
      <c r="B604" s="521" t="s">
        <v>169</v>
      </c>
      <c r="C604" s="177"/>
      <c r="D604" s="328"/>
      <c r="E604" s="201"/>
      <c r="F604" s="202"/>
      <c r="G604" s="202"/>
      <c r="H604" s="202"/>
      <c r="I604" s="202"/>
    </row>
    <row r="605" spans="1:9" s="50" customFormat="1" ht="12.75">
      <c r="A605" s="263"/>
      <c r="B605" s="260" t="s">
        <v>191</v>
      </c>
      <c r="C605" s="177">
        <v>21</v>
      </c>
      <c r="D605" s="328">
        <f>E605+F605+G605+H605+I605</f>
        <v>21</v>
      </c>
      <c r="E605" s="174">
        <v>21</v>
      </c>
      <c r="F605" s="202"/>
      <c r="G605" s="202"/>
      <c r="H605" s="202"/>
      <c r="I605" s="202"/>
    </row>
    <row r="606" spans="1:9" s="50" customFormat="1" ht="12.75">
      <c r="A606" s="119">
        <v>7</v>
      </c>
      <c r="B606" s="502" t="s">
        <v>169</v>
      </c>
      <c r="C606" s="177"/>
      <c r="D606" s="327"/>
      <c r="E606" s="178"/>
      <c r="F606" s="176"/>
      <c r="G606" s="176"/>
      <c r="H606" s="176"/>
      <c r="I606" s="176"/>
    </row>
    <row r="607" spans="1:9" s="50" customFormat="1" ht="12.75">
      <c r="A607" s="259"/>
      <c r="B607" s="43" t="s">
        <v>192</v>
      </c>
      <c r="C607" s="177">
        <v>9948</v>
      </c>
      <c r="D607" s="327">
        <f>E607+F607+G607+H607+I607</f>
        <v>202</v>
      </c>
      <c r="E607" s="177">
        <v>202</v>
      </c>
      <c r="F607" s="176"/>
      <c r="G607" s="176"/>
      <c r="H607" s="176"/>
      <c r="I607" s="176"/>
    </row>
    <row r="608" spans="1:9" s="50" customFormat="1" ht="12.75">
      <c r="A608" s="132">
        <v>8</v>
      </c>
      <c r="B608" s="521" t="s">
        <v>169</v>
      </c>
      <c r="C608" s="185"/>
      <c r="D608" s="327"/>
      <c r="E608" s="178"/>
      <c r="F608" s="176"/>
      <c r="G608" s="176"/>
      <c r="H608" s="176"/>
      <c r="I608" s="176"/>
    </row>
    <row r="609" spans="1:9" s="50" customFormat="1" ht="12.75">
      <c r="A609" s="263"/>
      <c r="B609" s="525" t="s">
        <v>193</v>
      </c>
      <c r="C609" s="185">
        <v>6000</v>
      </c>
      <c r="D609" s="327">
        <f>E609+F609+G609+H609+I609</f>
        <v>100</v>
      </c>
      <c r="E609" s="177">
        <v>100</v>
      </c>
      <c r="F609" s="176"/>
      <c r="G609" s="176"/>
      <c r="H609" s="176"/>
      <c r="I609" s="176"/>
    </row>
    <row r="610" spans="1:9" s="50" customFormat="1" ht="12.75">
      <c r="A610" s="263"/>
      <c r="B610" s="260" t="s">
        <v>194</v>
      </c>
      <c r="C610" s="185"/>
      <c r="D610" s="327"/>
      <c r="E610" s="177"/>
      <c r="F610" s="176"/>
      <c r="G610" s="176"/>
      <c r="H610" s="176"/>
      <c r="I610" s="176"/>
    </row>
    <row r="611" spans="1:9" s="50" customFormat="1" ht="12.75">
      <c r="A611" s="119">
        <v>9</v>
      </c>
      <c r="B611" s="43" t="s">
        <v>195</v>
      </c>
      <c r="C611" s="177">
        <v>23</v>
      </c>
      <c r="D611" s="327">
        <f>E611+F611+G611+H611+I611</f>
        <v>23</v>
      </c>
      <c r="E611" s="178">
        <v>23</v>
      </c>
      <c r="F611" s="176"/>
      <c r="G611" s="176"/>
      <c r="H611" s="176"/>
      <c r="I611" s="176"/>
    </row>
    <row r="612" spans="1:9" ht="12.75">
      <c r="A612" s="131"/>
      <c r="B612" s="262" t="s">
        <v>172</v>
      </c>
      <c r="C612" s="177"/>
      <c r="D612" s="327"/>
      <c r="E612" s="177"/>
      <c r="F612" s="176"/>
      <c r="G612" s="176"/>
      <c r="H612" s="176"/>
      <c r="I612" s="176"/>
    </row>
    <row r="613" spans="1:9" ht="12.75">
      <c r="A613" s="259">
        <v>10</v>
      </c>
      <c r="B613" s="261" t="s">
        <v>173</v>
      </c>
      <c r="C613" s="177">
        <v>38</v>
      </c>
      <c r="D613" s="327">
        <f>E613+F613+G613+H613+I613</f>
        <v>38</v>
      </c>
      <c r="E613" s="178">
        <v>38</v>
      </c>
      <c r="F613" s="176"/>
      <c r="G613" s="176"/>
      <c r="H613" s="176"/>
      <c r="I613" s="176"/>
    </row>
    <row r="614" spans="1:9" ht="12.75">
      <c r="A614" s="119">
        <v>11</v>
      </c>
      <c r="B614" s="521" t="s">
        <v>169</v>
      </c>
      <c r="C614" s="177"/>
      <c r="D614" s="327"/>
      <c r="E614" s="178"/>
      <c r="F614" s="176"/>
      <c r="G614" s="176"/>
      <c r="H614" s="176"/>
      <c r="I614" s="176"/>
    </row>
    <row r="615" spans="1:9" ht="12.75">
      <c r="A615" s="259"/>
      <c r="B615" s="43" t="s">
        <v>174</v>
      </c>
      <c r="C615" s="177">
        <v>30354</v>
      </c>
      <c r="D615" s="327">
        <f>E615+F615+G615+H615+I615</f>
        <v>100</v>
      </c>
      <c r="E615" s="177">
        <v>100</v>
      </c>
      <c r="F615" s="176"/>
      <c r="G615" s="176"/>
      <c r="H615" s="176"/>
      <c r="I615" s="398"/>
    </row>
    <row r="616" spans="1:9" ht="12.75">
      <c r="A616" s="119">
        <v>12</v>
      </c>
      <c r="B616" s="526" t="s">
        <v>169</v>
      </c>
      <c r="C616" s="185"/>
      <c r="D616" s="327"/>
      <c r="E616" s="177"/>
      <c r="F616" s="176"/>
      <c r="G616" s="176"/>
      <c r="H616" s="176"/>
      <c r="I616" s="176"/>
    </row>
    <row r="617" spans="1:9" ht="12.75">
      <c r="A617" s="259"/>
      <c r="B617" s="527" t="s">
        <v>175</v>
      </c>
      <c r="C617" s="185">
        <v>63133</v>
      </c>
      <c r="D617" s="327">
        <f>E617+F617+G617+H617+I617</f>
        <v>200</v>
      </c>
      <c r="E617" s="177">
        <v>200</v>
      </c>
      <c r="F617" s="176"/>
      <c r="G617" s="176"/>
      <c r="H617" s="176"/>
      <c r="I617" s="176"/>
    </row>
    <row r="618" spans="1:9" ht="12.75">
      <c r="A618" s="259"/>
      <c r="B618" s="527" t="s">
        <v>196</v>
      </c>
      <c r="C618" s="185"/>
      <c r="D618" s="327"/>
      <c r="E618" s="177"/>
      <c r="F618" s="176"/>
      <c r="G618" s="176"/>
      <c r="H618" s="176"/>
      <c r="I618" s="176"/>
    </row>
    <row r="619" spans="1:9" ht="12.75">
      <c r="A619" s="132">
        <v>13</v>
      </c>
      <c r="B619" s="521" t="s">
        <v>169</v>
      </c>
      <c r="C619" s="185"/>
      <c r="D619" s="327"/>
      <c r="E619" s="177"/>
      <c r="F619" s="176"/>
      <c r="G619" s="176"/>
      <c r="H619" s="176"/>
      <c r="I619" s="176"/>
    </row>
    <row r="620" spans="1:9" ht="12.75">
      <c r="A620" s="263"/>
      <c r="B620" s="525" t="s">
        <v>176</v>
      </c>
      <c r="C620" s="185">
        <v>200</v>
      </c>
      <c r="D620" s="327">
        <f>E620+F620+G620+H620+I620</f>
        <v>200</v>
      </c>
      <c r="E620" s="177">
        <v>200</v>
      </c>
      <c r="F620" s="176"/>
      <c r="G620" s="176"/>
      <c r="H620" s="176"/>
      <c r="I620" s="176"/>
    </row>
    <row r="621" spans="1:9" ht="12.75">
      <c r="A621" s="133"/>
      <c r="B621" s="260" t="s">
        <v>177</v>
      </c>
      <c r="C621" s="185"/>
      <c r="D621" s="327"/>
      <c r="E621" s="177"/>
      <c r="F621" s="176"/>
      <c r="G621" s="176"/>
      <c r="H621" s="176"/>
      <c r="I621" s="176"/>
    </row>
    <row r="622" spans="1:9" ht="12.75">
      <c r="A622" s="259">
        <v>14</v>
      </c>
      <c r="B622" s="521" t="s">
        <v>169</v>
      </c>
      <c r="C622" s="177"/>
      <c r="D622" s="327"/>
      <c r="E622" s="177"/>
      <c r="F622" s="176"/>
      <c r="G622" s="176"/>
      <c r="H622" s="176"/>
      <c r="I622" s="176"/>
    </row>
    <row r="623" spans="1:9" ht="12.75">
      <c r="A623" s="259"/>
      <c r="B623" s="43" t="s">
        <v>178</v>
      </c>
      <c r="C623" s="177">
        <v>12500</v>
      </c>
      <c r="D623" s="327">
        <f>E623+F623+G623+H623+I623</f>
        <v>25</v>
      </c>
      <c r="E623" s="177">
        <v>25</v>
      </c>
      <c r="F623" s="176"/>
      <c r="G623" s="176"/>
      <c r="H623" s="176"/>
      <c r="I623" s="176"/>
    </row>
    <row r="624" spans="1:9" ht="12.75">
      <c r="A624" s="132">
        <v>15</v>
      </c>
      <c r="B624" s="134" t="s">
        <v>179</v>
      </c>
      <c r="C624" s="177"/>
      <c r="D624" s="327"/>
      <c r="E624" s="177"/>
      <c r="F624" s="176"/>
      <c r="G624" s="176"/>
      <c r="H624" s="176"/>
      <c r="I624" s="176"/>
    </row>
    <row r="625" spans="1:9" ht="12.75">
      <c r="A625" s="263"/>
      <c r="B625" s="56" t="s">
        <v>180</v>
      </c>
      <c r="C625" s="177">
        <v>6330</v>
      </c>
      <c r="D625" s="327">
        <f>E625+F625+G625+H625+I625</f>
        <v>25</v>
      </c>
      <c r="E625" s="177">
        <v>25</v>
      </c>
      <c r="F625" s="176"/>
      <c r="G625" s="176"/>
      <c r="H625" s="176"/>
      <c r="I625" s="176"/>
    </row>
    <row r="626" spans="1:9" ht="12.75">
      <c r="A626" s="119">
        <v>16</v>
      </c>
      <c r="B626" s="524" t="s">
        <v>179</v>
      </c>
      <c r="C626" s="177"/>
      <c r="D626" s="327"/>
      <c r="E626" s="174"/>
      <c r="F626" s="202"/>
      <c r="G626" s="202"/>
      <c r="H626" s="202"/>
      <c r="I626" s="202"/>
    </row>
    <row r="627" spans="1:9" ht="12.75">
      <c r="A627" s="131"/>
      <c r="B627" s="260" t="s">
        <v>181</v>
      </c>
      <c r="C627" s="177">
        <v>580</v>
      </c>
      <c r="D627" s="327">
        <f>E627+F627+G627+H627+I627</f>
        <v>25</v>
      </c>
      <c r="E627" s="177">
        <v>25</v>
      </c>
      <c r="F627" s="176"/>
      <c r="G627" s="176"/>
      <c r="H627" s="176"/>
      <c r="I627" s="176"/>
    </row>
    <row r="628" spans="1:9" ht="12.75">
      <c r="A628" s="259">
        <v>17</v>
      </c>
      <c r="B628" s="524" t="s">
        <v>179</v>
      </c>
      <c r="C628" s="177"/>
      <c r="D628" s="327"/>
      <c r="E628" s="178"/>
      <c r="F628" s="176"/>
      <c r="G628" s="176"/>
      <c r="H628" s="176"/>
      <c r="I628" s="176"/>
    </row>
    <row r="629" spans="1:12" ht="12.75">
      <c r="A629" s="259"/>
      <c r="B629" s="43" t="s">
        <v>182</v>
      </c>
      <c r="C629" s="177">
        <v>1535</v>
      </c>
      <c r="D629" s="327">
        <f>E629+F629+G629+H629+I629</f>
        <v>25</v>
      </c>
      <c r="E629" s="177">
        <v>25</v>
      </c>
      <c r="F629" s="176"/>
      <c r="G629" s="176"/>
      <c r="H629" s="176"/>
      <c r="I629" s="176"/>
      <c r="J629" s="4"/>
      <c r="K629" s="4"/>
      <c r="L629" s="4"/>
    </row>
    <row r="630" spans="1:9" ht="12.75">
      <c r="A630" s="503">
        <v>18</v>
      </c>
      <c r="B630" s="524" t="s">
        <v>179</v>
      </c>
      <c r="C630" s="185"/>
      <c r="D630" s="327"/>
      <c r="E630" s="174"/>
      <c r="F630" s="202"/>
      <c r="G630" s="202"/>
      <c r="H630" s="202"/>
      <c r="I630" s="202"/>
    </row>
    <row r="631" spans="1:9" ht="12.75">
      <c r="A631" s="504"/>
      <c r="B631" s="525" t="s">
        <v>197</v>
      </c>
      <c r="C631" s="185">
        <v>6000</v>
      </c>
      <c r="D631" s="327">
        <f>E631+F631+G631+H631+I631</f>
        <v>100</v>
      </c>
      <c r="E631" s="174">
        <v>100</v>
      </c>
      <c r="F631" s="202"/>
      <c r="G631" s="202"/>
      <c r="H631" s="202"/>
      <c r="I631" s="202"/>
    </row>
    <row r="632" spans="1:9" ht="12.75">
      <c r="A632" s="504"/>
      <c r="B632" s="525" t="s">
        <v>198</v>
      </c>
      <c r="C632" s="185"/>
      <c r="D632" s="327"/>
      <c r="E632" s="174"/>
      <c r="F632" s="202"/>
      <c r="G632" s="202"/>
      <c r="H632" s="202"/>
      <c r="I632" s="202"/>
    </row>
    <row r="633" spans="1:9" ht="12.75">
      <c r="A633" s="503">
        <v>19</v>
      </c>
      <c r="B633" s="524" t="s">
        <v>179</v>
      </c>
      <c r="C633" s="185">
        <v>19414</v>
      </c>
      <c r="D633" s="327">
        <f>E633+F633+G633+H633+I633</f>
        <v>82</v>
      </c>
      <c r="E633" s="178">
        <v>82</v>
      </c>
      <c r="F633" s="176"/>
      <c r="G633" s="176"/>
      <c r="H633" s="176"/>
      <c r="I633" s="176"/>
    </row>
    <row r="634" spans="1:9" ht="12.75">
      <c r="A634" s="504"/>
      <c r="B634" s="525" t="s">
        <v>199</v>
      </c>
      <c r="C634" s="185"/>
      <c r="D634" s="327"/>
      <c r="E634" s="178"/>
      <c r="F634" s="176"/>
      <c r="G634" s="176"/>
      <c r="H634" s="176"/>
      <c r="I634" s="176"/>
    </row>
    <row r="635" spans="1:9" ht="12.75">
      <c r="A635" s="503">
        <v>20</v>
      </c>
      <c r="B635" s="524" t="s">
        <v>179</v>
      </c>
      <c r="C635" s="185">
        <v>545</v>
      </c>
      <c r="D635" s="327">
        <f>E635+F635+G635+H635+I635</f>
        <v>545</v>
      </c>
      <c r="E635" s="177">
        <v>545</v>
      </c>
      <c r="F635" s="176"/>
      <c r="G635" s="176"/>
      <c r="H635" s="176"/>
      <c r="I635" s="176"/>
    </row>
    <row r="636" spans="1:9" ht="12.75">
      <c r="A636" s="504"/>
      <c r="B636" s="525" t="s">
        <v>200</v>
      </c>
      <c r="C636" s="185"/>
      <c r="D636" s="327"/>
      <c r="E636" s="177"/>
      <c r="F636" s="176"/>
      <c r="G636" s="176"/>
      <c r="H636" s="176"/>
      <c r="I636" s="176"/>
    </row>
    <row r="637" spans="1:9" ht="12.75">
      <c r="A637" s="503">
        <v>21</v>
      </c>
      <c r="B637" s="524" t="s">
        <v>179</v>
      </c>
      <c r="C637" s="185">
        <v>1662</v>
      </c>
      <c r="D637" s="327">
        <f>E637+F637+G637+H637+I637</f>
        <v>100</v>
      </c>
      <c r="E637" s="177">
        <v>100</v>
      </c>
      <c r="F637" s="176"/>
      <c r="G637" s="176"/>
      <c r="H637" s="176"/>
      <c r="I637" s="176"/>
    </row>
    <row r="638" spans="1:9" ht="12.75">
      <c r="A638" s="504"/>
      <c r="B638" s="525" t="s">
        <v>201</v>
      </c>
      <c r="C638" s="185"/>
      <c r="D638" s="327"/>
      <c r="E638" s="177"/>
      <c r="F638" s="176"/>
      <c r="G638" s="176"/>
      <c r="H638" s="176"/>
      <c r="I638" s="176"/>
    </row>
    <row r="639" spans="1:9" ht="12.75">
      <c r="A639" s="504"/>
      <c r="B639" s="531" t="s">
        <v>202</v>
      </c>
      <c r="C639" s="185"/>
      <c r="D639" s="327"/>
      <c r="E639" s="177"/>
      <c r="F639" s="176"/>
      <c r="G639" s="176"/>
      <c r="H639" s="176"/>
      <c r="I639" s="176"/>
    </row>
    <row r="640" spans="1:9" ht="12.75">
      <c r="A640" s="505">
        <v>22</v>
      </c>
      <c r="B640" s="528" t="s">
        <v>179</v>
      </c>
      <c r="C640" s="177">
        <v>1733</v>
      </c>
      <c r="D640" s="327">
        <f>E640+F640+G640+H640+I640</f>
        <v>70</v>
      </c>
      <c r="E640" s="177">
        <v>70</v>
      </c>
      <c r="F640" s="176"/>
      <c r="G640" s="176"/>
      <c r="H640" s="176"/>
      <c r="I640" s="176"/>
    </row>
    <row r="641" spans="1:9" ht="12.75">
      <c r="A641" s="506"/>
      <c r="B641" s="532" t="s">
        <v>203</v>
      </c>
      <c r="C641" s="177"/>
      <c r="D641" s="327"/>
      <c r="E641" s="178"/>
      <c r="F641" s="176"/>
      <c r="G641" s="176"/>
      <c r="H641" s="176"/>
      <c r="I641" s="176"/>
    </row>
    <row r="642" spans="1:9" ht="12.75">
      <c r="A642" s="506"/>
      <c r="B642" s="510"/>
      <c r="C642" s="177"/>
      <c r="D642" s="185"/>
      <c r="E642" s="177"/>
      <c r="F642" s="176"/>
      <c r="G642" s="176"/>
      <c r="H642" s="176"/>
      <c r="I642" s="176"/>
    </row>
    <row r="643" spans="1:9" ht="12.75">
      <c r="A643" s="503">
        <v>23</v>
      </c>
      <c r="B643" s="484" t="s">
        <v>163</v>
      </c>
      <c r="C643" s="177">
        <v>80</v>
      </c>
      <c r="D643" s="185">
        <f>E643+F643+G643+H643+I643</f>
        <v>50</v>
      </c>
      <c r="E643" s="177">
        <v>50</v>
      </c>
      <c r="F643" s="176"/>
      <c r="G643" s="176"/>
      <c r="H643" s="176"/>
      <c r="I643" s="176"/>
    </row>
    <row r="644" spans="1:9" ht="12.75">
      <c r="A644" s="504"/>
      <c r="B644" s="485" t="s">
        <v>204</v>
      </c>
      <c r="C644" s="177"/>
      <c r="D644" s="187"/>
      <c r="E644" s="201"/>
      <c r="F644" s="202"/>
      <c r="G644" s="202"/>
      <c r="H644" s="202"/>
      <c r="I644" s="202"/>
    </row>
    <row r="645" spans="1:9" ht="12.75">
      <c r="A645" s="503">
        <v>24</v>
      </c>
      <c r="B645" s="484" t="s">
        <v>205</v>
      </c>
      <c r="C645" s="177">
        <v>61</v>
      </c>
      <c r="D645" s="185">
        <f>E645+F645+G645+H645+I645</f>
        <v>61</v>
      </c>
      <c r="E645" s="177">
        <v>61</v>
      </c>
      <c r="F645" s="176"/>
      <c r="G645" s="176"/>
      <c r="H645" s="176"/>
      <c r="I645" s="176"/>
    </row>
    <row r="646" spans="1:9" ht="12.75">
      <c r="A646" s="505">
        <v>25</v>
      </c>
      <c r="B646" s="484" t="s">
        <v>206</v>
      </c>
      <c r="C646" s="174">
        <v>47</v>
      </c>
      <c r="D646" s="187">
        <f>E646+F646+G646+H646+I646</f>
        <v>47</v>
      </c>
      <c r="E646" s="174">
        <v>47</v>
      </c>
      <c r="F646" s="202"/>
      <c r="G646" s="202"/>
      <c r="H646" s="202"/>
      <c r="I646" s="202"/>
    </row>
    <row r="647" spans="1:9" ht="12.75">
      <c r="A647" s="530">
        <v>26</v>
      </c>
      <c r="B647" s="524" t="s">
        <v>179</v>
      </c>
      <c r="C647" s="185"/>
      <c r="D647" s="187"/>
      <c r="E647" s="177"/>
      <c r="F647" s="176"/>
      <c r="G647" s="176"/>
      <c r="H647" s="176"/>
      <c r="I647" s="176"/>
    </row>
    <row r="648" spans="1:9" ht="12.75">
      <c r="A648" s="530"/>
      <c r="B648" s="536" t="s">
        <v>207</v>
      </c>
      <c r="C648" s="185">
        <v>5700</v>
      </c>
      <c r="D648" s="187">
        <f>E648+F648+G648+H648+I648</f>
        <v>5</v>
      </c>
      <c r="E648" s="177">
        <v>5</v>
      </c>
      <c r="F648" s="176"/>
      <c r="G648" s="176"/>
      <c r="H648" s="176"/>
      <c r="I648" s="176"/>
    </row>
    <row r="649" spans="1:9" ht="12.75">
      <c r="A649" s="530"/>
      <c r="B649" s="536" t="s">
        <v>208</v>
      </c>
      <c r="C649" s="185"/>
      <c r="D649" s="187"/>
      <c r="E649" s="177"/>
      <c r="F649" s="176"/>
      <c r="G649" s="176"/>
      <c r="H649" s="176"/>
      <c r="I649" s="176"/>
    </row>
    <row r="650" spans="1:9" ht="12.75">
      <c r="A650" s="530"/>
      <c r="B650" s="536" t="s">
        <v>209</v>
      </c>
      <c r="C650" s="185"/>
      <c r="D650" s="187"/>
      <c r="E650" s="177"/>
      <c r="F650" s="176"/>
      <c r="G650" s="176"/>
      <c r="H650" s="176"/>
      <c r="I650" s="176"/>
    </row>
    <row r="651" spans="1:9" ht="12.75">
      <c r="A651" s="503">
        <v>27</v>
      </c>
      <c r="B651" s="524" t="s">
        <v>179</v>
      </c>
      <c r="C651" s="185"/>
      <c r="D651" s="187"/>
      <c r="E651" s="177"/>
      <c r="F651" s="176"/>
      <c r="G651" s="176"/>
      <c r="H651" s="176"/>
      <c r="I651" s="176"/>
    </row>
    <row r="652" spans="1:9" ht="15.75" customHeight="1">
      <c r="A652" s="504"/>
      <c r="B652" s="536" t="s">
        <v>210</v>
      </c>
      <c r="C652" s="185">
        <v>900</v>
      </c>
      <c r="D652" s="187">
        <f>E652+F652+G652+H652+I652</f>
        <v>50</v>
      </c>
      <c r="E652" s="177">
        <v>50</v>
      </c>
      <c r="F652" s="176"/>
      <c r="G652" s="176"/>
      <c r="H652" s="176"/>
      <c r="I652" s="176"/>
    </row>
    <row r="653" spans="1:9" ht="12.75">
      <c r="A653" s="504"/>
      <c r="B653" s="536" t="s">
        <v>211</v>
      </c>
      <c r="C653" s="185"/>
      <c r="D653" s="187"/>
      <c r="E653" s="177"/>
      <c r="F653" s="176"/>
      <c r="G653" s="176"/>
      <c r="H653" s="176"/>
      <c r="I653" s="176"/>
    </row>
    <row r="654" spans="1:9" ht="12.75">
      <c r="A654" s="530">
        <v>28</v>
      </c>
      <c r="B654" s="524" t="s">
        <v>179</v>
      </c>
      <c r="C654" s="185">
        <v>13417</v>
      </c>
      <c r="D654" s="187">
        <f>E654+F654+G654+H654+I654</f>
        <v>120</v>
      </c>
      <c r="E654" s="177">
        <v>120</v>
      </c>
      <c r="F654" s="176"/>
      <c r="G654" s="176"/>
      <c r="H654" s="176"/>
      <c r="I654" s="176"/>
    </row>
    <row r="655" spans="1:9" ht="13.5" thickBot="1">
      <c r="A655" s="530"/>
      <c r="B655" s="536" t="s">
        <v>212</v>
      </c>
      <c r="C655" s="187"/>
      <c r="D655" s="174"/>
      <c r="E655" s="174"/>
      <c r="F655" s="202"/>
      <c r="G655" s="202"/>
      <c r="H655" s="202"/>
      <c r="I655" s="202"/>
    </row>
    <row r="656" spans="1:9" ht="13.5" thickBot="1">
      <c r="A656" s="44"/>
      <c r="B656" s="82" t="s">
        <v>49</v>
      </c>
      <c r="C656" s="145">
        <f>C657</f>
        <v>3</v>
      </c>
      <c r="D656" s="145">
        <f aca="true" t="shared" si="138" ref="D656:I656">D657</f>
        <v>3</v>
      </c>
      <c r="E656" s="145">
        <f t="shared" si="138"/>
        <v>3</v>
      </c>
      <c r="F656" s="427">
        <f t="shared" si="138"/>
        <v>0</v>
      </c>
      <c r="G656" s="144">
        <f t="shared" si="138"/>
        <v>0</v>
      </c>
      <c r="H656" s="144">
        <f t="shared" si="138"/>
        <v>0</v>
      </c>
      <c r="I656" s="269">
        <f t="shared" si="138"/>
        <v>0</v>
      </c>
    </row>
    <row r="657" spans="1:9" ht="13.5" thickBot="1">
      <c r="A657" s="529">
        <v>1</v>
      </c>
      <c r="B657" s="537" t="s">
        <v>213</v>
      </c>
      <c r="C657" s="182">
        <f>E657+F657+G657+H657+I657</f>
        <v>3</v>
      </c>
      <c r="D657" s="316">
        <f>E657+F657+G657+H657+I657</f>
        <v>3</v>
      </c>
      <c r="E657" s="182">
        <v>3</v>
      </c>
      <c r="F657" s="172"/>
      <c r="G657" s="172"/>
      <c r="H657" s="172"/>
      <c r="I657" s="172"/>
    </row>
    <row r="658" spans="1:9" ht="13.5" thickBot="1">
      <c r="A658" s="25"/>
      <c r="B658" s="104" t="s">
        <v>571</v>
      </c>
      <c r="C658" s="371"/>
      <c r="D658" s="319">
        <f>E658+F658+G658+H658+I658</f>
        <v>7400</v>
      </c>
      <c r="E658" s="170">
        <f>E659</f>
        <v>6099.5</v>
      </c>
      <c r="F658" s="405">
        <f>F659</f>
        <v>0</v>
      </c>
      <c r="G658" s="158">
        <f>G659</f>
        <v>0</v>
      </c>
      <c r="H658" s="158">
        <f>H659</f>
        <v>0</v>
      </c>
      <c r="I658" s="355">
        <f>I659</f>
        <v>1300.5</v>
      </c>
    </row>
    <row r="659" spans="1:9" s="4" customFormat="1" ht="13.5" thickBot="1">
      <c r="A659" s="90" t="s">
        <v>6</v>
      </c>
      <c r="B659" s="65" t="s">
        <v>16</v>
      </c>
      <c r="C659" s="155">
        <f aca="true" t="shared" si="139" ref="C659:I659">C660+C661</f>
        <v>0</v>
      </c>
      <c r="D659" s="326">
        <f>E659+F659+G659+H659+I659</f>
        <v>7400</v>
      </c>
      <c r="E659" s="182">
        <f t="shared" si="139"/>
        <v>6099.5</v>
      </c>
      <c r="F659" s="402">
        <f t="shared" si="139"/>
        <v>0</v>
      </c>
      <c r="G659" s="162">
        <f t="shared" si="139"/>
        <v>0</v>
      </c>
      <c r="H659" s="162">
        <f t="shared" si="139"/>
        <v>0</v>
      </c>
      <c r="I659" s="184">
        <f t="shared" si="139"/>
        <v>1300.5</v>
      </c>
    </row>
    <row r="660" spans="1:9" s="4" customFormat="1" ht="12.75">
      <c r="A660" s="116">
        <v>1</v>
      </c>
      <c r="B660" s="264" t="s">
        <v>61</v>
      </c>
      <c r="C660" s="177"/>
      <c r="D660" s="326">
        <f>E660+F660+G660+H660+I660</f>
        <v>500</v>
      </c>
      <c r="E660" s="177">
        <v>500</v>
      </c>
      <c r="F660" s="412"/>
      <c r="G660" s="189"/>
      <c r="H660" s="189">
        <v>0</v>
      </c>
      <c r="I660" s="215"/>
    </row>
    <row r="661" spans="1:9" s="4" customFormat="1" ht="13.5" thickBot="1">
      <c r="A661" s="30">
        <v>2</v>
      </c>
      <c r="B661" s="135" t="s">
        <v>62</v>
      </c>
      <c r="C661" s="174"/>
      <c r="D661" s="326">
        <f>E661+F661+G661+H661+I661</f>
        <v>6900</v>
      </c>
      <c r="E661" s="177">
        <v>5599.5</v>
      </c>
      <c r="F661" s="412"/>
      <c r="G661" s="189"/>
      <c r="H661" s="189"/>
      <c r="I661" s="186">
        <v>1300.5</v>
      </c>
    </row>
    <row r="662" spans="1:12" ht="13.5" thickBot="1">
      <c r="A662" s="67" t="s">
        <v>84</v>
      </c>
      <c r="B662" s="68" t="s">
        <v>573</v>
      </c>
      <c r="C662" s="564">
        <f>C664</f>
        <v>0</v>
      </c>
      <c r="D662" s="561">
        <f aca="true" t="shared" si="140" ref="D662:I662">D664</f>
        <v>815</v>
      </c>
      <c r="E662" s="561">
        <f t="shared" si="140"/>
        <v>815</v>
      </c>
      <c r="F662" s="562"/>
      <c r="G662" s="564">
        <f t="shared" si="140"/>
        <v>0</v>
      </c>
      <c r="H662" s="564">
        <f t="shared" si="140"/>
        <v>0</v>
      </c>
      <c r="I662" s="564">
        <f t="shared" si="140"/>
        <v>0</v>
      </c>
      <c r="J662" s="520"/>
      <c r="K662" s="520"/>
      <c r="L662" s="520"/>
    </row>
    <row r="663" spans="1:9" ht="12.75">
      <c r="A663" s="71"/>
      <c r="B663" s="136" t="s">
        <v>53</v>
      </c>
      <c r="C663" s="618"/>
      <c r="D663" s="340"/>
      <c r="E663" s="302"/>
      <c r="F663" s="413"/>
      <c r="G663" s="216"/>
      <c r="H663" s="216"/>
      <c r="I663" s="217"/>
    </row>
    <row r="664" spans="1:9" ht="13.5" thickBot="1">
      <c r="A664" s="72"/>
      <c r="B664" s="137" t="s">
        <v>52</v>
      </c>
      <c r="C664" s="565">
        <f>C665</f>
        <v>0</v>
      </c>
      <c r="D664" s="533">
        <f aca="true" t="shared" si="141" ref="D664:I664">D665</f>
        <v>815</v>
      </c>
      <c r="E664" s="533">
        <f t="shared" si="141"/>
        <v>815</v>
      </c>
      <c r="F664" s="563"/>
      <c r="G664" s="565">
        <f t="shared" si="141"/>
        <v>0</v>
      </c>
      <c r="H664" s="565">
        <f t="shared" si="141"/>
        <v>0</v>
      </c>
      <c r="I664" s="565">
        <f t="shared" si="141"/>
        <v>0</v>
      </c>
    </row>
    <row r="665" spans="1:9" ht="13.5" thickBot="1">
      <c r="A665" s="69" t="s">
        <v>10</v>
      </c>
      <c r="B665" s="7" t="s">
        <v>28</v>
      </c>
      <c r="C665" s="507">
        <f>C666+C673</f>
        <v>0</v>
      </c>
      <c r="D665" s="400">
        <f aca="true" t="shared" si="142" ref="D665:I665">D666+D673</f>
        <v>815</v>
      </c>
      <c r="E665" s="400">
        <f t="shared" si="142"/>
        <v>815</v>
      </c>
      <c r="F665" s="560">
        <f t="shared" si="142"/>
        <v>0</v>
      </c>
      <c r="G665" s="507">
        <f t="shared" si="142"/>
        <v>0</v>
      </c>
      <c r="H665" s="507">
        <f t="shared" si="142"/>
        <v>0</v>
      </c>
      <c r="I665" s="507">
        <f t="shared" si="142"/>
        <v>0</v>
      </c>
    </row>
    <row r="666" spans="1:9" ht="12.75">
      <c r="A666" s="294"/>
      <c r="B666" s="275" t="s">
        <v>38</v>
      </c>
      <c r="C666" s="471">
        <f>C668+C670+C672</f>
        <v>0</v>
      </c>
      <c r="D666" s="534">
        <f aca="true" t="shared" si="143" ref="D666:I666">D668+D670+D672</f>
        <v>270</v>
      </c>
      <c r="E666" s="534">
        <f t="shared" si="143"/>
        <v>270</v>
      </c>
      <c r="F666" s="554">
        <f t="shared" si="143"/>
        <v>0</v>
      </c>
      <c r="G666" s="471">
        <f t="shared" si="143"/>
        <v>0</v>
      </c>
      <c r="H666" s="471">
        <f t="shared" si="143"/>
        <v>0</v>
      </c>
      <c r="I666" s="471">
        <f t="shared" si="143"/>
        <v>0</v>
      </c>
    </row>
    <row r="667" spans="1:9" ht="12.75">
      <c r="A667" s="265">
        <v>1</v>
      </c>
      <c r="B667" s="551" t="s">
        <v>217</v>
      </c>
      <c r="C667" s="550"/>
      <c r="D667" s="451"/>
      <c r="E667" s="507"/>
      <c r="F667" s="414"/>
      <c r="G667" s="200"/>
      <c r="H667" s="200"/>
      <c r="I667" s="221"/>
    </row>
    <row r="668" spans="1:9" ht="12.75">
      <c r="A668" s="292"/>
      <c r="B668" s="552" t="s">
        <v>218</v>
      </c>
      <c r="C668" s="550"/>
      <c r="D668" s="451">
        <f>E668+F668+G668+H668+I668</f>
        <v>100</v>
      </c>
      <c r="E668" s="507">
        <v>100</v>
      </c>
      <c r="F668" s="414"/>
      <c r="G668" s="200"/>
      <c r="H668" s="200"/>
      <c r="I668" s="549"/>
    </row>
    <row r="669" spans="1:9" ht="12.75">
      <c r="A669" s="301">
        <v>2</v>
      </c>
      <c r="B669" s="251" t="s">
        <v>219</v>
      </c>
      <c r="C669" s="535"/>
      <c r="D669" s="341"/>
      <c r="E669" s="400"/>
      <c r="F669" s="414"/>
      <c r="G669" s="200"/>
      <c r="H669" s="200"/>
      <c r="I669" s="219"/>
    </row>
    <row r="670" spans="1:9" ht="12.75">
      <c r="A670" s="315"/>
      <c r="B670" s="553" t="s">
        <v>220</v>
      </c>
      <c r="C670" s="535"/>
      <c r="D670" s="451">
        <f>E670+F670+G670+H670+I670</f>
        <v>100</v>
      </c>
      <c r="E670" s="508">
        <v>100</v>
      </c>
      <c r="F670" s="415"/>
      <c r="G670" s="149"/>
      <c r="H670" s="149"/>
      <c r="I670" s="220"/>
    </row>
    <row r="671" spans="1:9" ht="12.75">
      <c r="A671" s="265">
        <v>3</v>
      </c>
      <c r="B671" s="551" t="s">
        <v>221</v>
      </c>
      <c r="C671" s="550"/>
      <c r="D671" s="451"/>
      <c r="E671" s="304"/>
      <c r="F671" s="415"/>
      <c r="G671" s="149"/>
      <c r="H671" s="149"/>
      <c r="I671" s="221"/>
    </row>
    <row r="672" spans="1:9" ht="13.5" thickBot="1">
      <c r="A672" s="314"/>
      <c r="B672" s="553" t="s">
        <v>222</v>
      </c>
      <c r="C672" s="619"/>
      <c r="D672" s="451">
        <f>E672+F672+G672+H672+I672</f>
        <v>70</v>
      </c>
      <c r="E672" s="303">
        <v>70</v>
      </c>
      <c r="F672" s="407"/>
      <c r="G672" s="156"/>
      <c r="H672" s="156"/>
      <c r="I672" s="168"/>
    </row>
    <row r="673" spans="1:9" ht="13.5" thickBot="1">
      <c r="A673" s="44"/>
      <c r="B673" s="556" t="s">
        <v>49</v>
      </c>
      <c r="C673" s="559">
        <f>C674+C675+C676+C677</f>
        <v>0</v>
      </c>
      <c r="D673" s="557">
        <f aca="true" t="shared" si="144" ref="D673:I673">D674+D675+D676+D677</f>
        <v>545</v>
      </c>
      <c r="E673" s="557">
        <f t="shared" si="144"/>
        <v>545</v>
      </c>
      <c r="F673" s="558">
        <f t="shared" si="144"/>
        <v>0</v>
      </c>
      <c r="G673" s="559">
        <f t="shared" si="144"/>
        <v>0</v>
      </c>
      <c r="H673" s="559">
        <f t="shared" si="144"/>
        <v>0</v>
      </c>
      <c r="I673" s="559">
        <f t="shared" si="144"/>
        <v>0</v>
      </c>
    </row>
    <row r="674" spans="1:9" ht="13.5" thickBot="1">
      <c r="A674" s="112">
        <v>1</v>
      </c>
      <c r="B674" s="368" t="s">
        <v>223</v>
      </c>
      <c r="C674" s="616"/>
      <c r="D674" s="369">
        <f>E674+F674+G674+H674+I674</f>
        <v>60</v>
      </c>
      <c r="E674" s="509">
        <v>60</v>
      </c>
      <c r="F674" s="416"/>
      <c r="G674" s="182"/>
      <c r="H674" s="182"/>
      <c r="I674" s="370"/>
    </row>
    <row r="675" spans="1:9" ht="12.75">
      <c r="A675" s="116">
        <v>2</v>
      </c>
      <c r="B675" s="138" t="s">
        <v>224</v>
      </c>
      <c r="C675" s="535"/>
      <c r="D675" s="369">
        <f>E675+F675+G675+H675+I675</f>
        <v>60</v>
      </c>
      <c r="E675" s="400">
        <v>60</v>
      </c>
      <c r="F675" s="414"/>
      <c r="G675" s="200"/>
      <c r="H675" s="200"/>
      <c r="I675" s="219"/>
    </row>
    <row r="676" spans="1:9" ht="12.75">
      <c r="A676" s="116">
        <v>3</v>
      </c>
      <c r="B676" s="138" t="s">
        <v>225</v>
      </c>
      <c r="C676" s="535"/>
      <c r="D676" s="369">
        <f>E676+F676+G676+H676+I676</f>
        <v>420</v>
      </c>
      <c r="E676" s="400">
        <v>420</v>
      </c>
      <c r="F676" s="414"/>
      <c r="G676" s="200"/>
      <c r="H676" s="200"/>
      <c r="I676" s="219"/>
    </row>
    <row r="677" spans="1:9" ht="12.75">
      <c r="A677" s="130">
        <v>4</v>
      </c>
      <c r="B677" s="308" t="s">
        <v>226</v>
      </c>
      <c r="C677" s="617"/>
      <c r="D677" s="369">
        <f>E677+F677+G677+H677+I677</f>
        <v>5</v>
      </c>
      <c r="E677" s="555">
        <v>5</v>
      </c>
      <c r="F677" s="88"/>
      <c r="G677" s="88"/>
      <c r="H677" s="88"/>
      <c r="I677" s="88"/>
    </row>
    <row r="678" spans="1:9" ht="12.75">
      <c r="A678" s="29"/>
      <c r="B678" s="43"/>
      <c r="C678" s="852"/>
      <c r="D678" s="853"/>
      <c r="E678" s="854"/>
      <c r="F678" s="50"/>
      <c r="G678" s="50"/>
      <c r="H678" s="50"/>
      <c r="I678" s="50"/>
    </row>
    <row r="679" spans="1:9" ht="12.75">
      <c r="A679" s="29"/>
      <c r="B679" s="43"/>
      <c r="C679" s="852"/>
      <c r="D679" s="853"/>
      <c r="E679" s="854"/>
      <c r="F679" s="50"/>
      <c r="G679" s="50"/>
      <c r="H679" s="50"/>
      <c r="I679" s="50"/>
    </row>
    <row r="680" spans="1:9" ht="12.75">
      <c r="A680" s="29"/>
      <c r="B680" s="43"/>
      <c r="C680" s="852"/>
      <c r="D680" s="853"/>
      <c r="E680" s="854"/>
      <c r="F680" s="50"/>
      <c r="G680" s="50"/>
      <c r="H680" s="50"/>
      <c r="I680" s="50"/>
    </row>
    <row r="681" spans="2:8" ht="12.75">
      <c r="B681" s="851" t="s">
        <v>55</v>
      </c>
      <c r="C681" s="855" t="s">
        <v>577</v>
      </c>
      <c r="D681" s="855"/>
      <c r="E681" s="855"/>
      <c r="F681" s="855"/>
      <c r="G681" s="855"/>
      <c r="H681" s="855"/>
    </row>
    <row r="682" spans="2:8" ht="12.75">
      <c r="B682" s="851" t="s">
        <v>72</v>
      </c>
      <c r="C682" s="855" t="s">
        <v>578</v>
      </c>
      <c r="D682" s="855"/>
      <c r="E682" s="855"/>
      <c r="F682" s="855"/>
      <c r="G682" s="855"/>
      <c r="H682" s="855"/>
    </row>
    <row r="683" ht="12.75">
      <c r="B683" s="1"/>
    </row>
    <row r="685" ht="12.75">
      <c r="B685" s="1"/>
    </row>
    <row r="686" spans="7:8" ht="12.75">
      <c r="G686" s="486" t="s">
        <v>579</v>
      </c>
      <c r="H686" s="486"/>
    </row>
    <row r="687" spans="7:8" ht="12.75">
      <c r="G687" s="486" t="s">
        <v>580</v>
      </c>
      <c r="H687" s="486"/>
    </row>
  </sheetData>
  <sheetProtection/>
  <mergeCells count="9">
    <mergeCell ref="C681:H681"/>
    <mergeCell ref="C682:H682"/>
    <mergeCell ref="C1:I1"/>
    <mergeCell ref="C2:I2"/>
    <mergeCell ref="C3:H3"/>
    <mergeCell ref="E182:G182"/>
    <mergeCell ref="A4:I4"/>
    <mergeCell ref="A5:I5"/>
    <mergeCell ref="A6:I6"/>
  </mergeCells>
  <printOptions/>
  <pageMargins left="0.1968503937007874" right="0.1968503937007874" top="0.1968503937007874" bottom="0.1968503937007874" header="0" footer="0.1968503937007874"/>
  <pageSetup fitToHeight="0" fitToWidth="1" horizontalDpi="300" verticalDpi="300" orientation="landscape" paperSize="9" scale="96" r:id="rId2"/>
  <headerFooter>
    <oddFooter>&amp;C&amp;8F-PO-09-02,ed.4,rev.0</oddFooter>
  </headerFooter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Manuela Pinzaru</cp:lastModifiedBy>
  <cp:lastPrinted>2018-02-19T07:52:25Z</cp:lastPrinted>
  <dcterms:created xsi:type="dcterms:W3CDTF">1996-10-14T23:33:28Z</dcterms:created>
  <dcterms:modified xsi:type="dcterms:W3CDTF">2018-02-19T07:52:38Z</dcterms:modified>
  <cp:category/>
  <cp:version/>
  <cp:contentType/>
  <cp:contentStatus/>
</cp:coreProperties>
</file>